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3955a1cdd2adf00/Documents/Graduate/UCO/Research Thesis Project/Forensic Molecular Biology Thesis Stuff/Writings/"/>
    </mc:Choice>
  </mc:AlternateContent>
  <xr:revisionPtr revIDLastSave="258" documentId="13_ncr:1_{C8613D5A-7BFF-4952-BB26-FC3FFDED75FD}" xr6:coauthVersionLast="47" xr6:coauthVersionMax="47" xr10:uidLastSave="{56E19CEB-0CD2-468A-999E-4E709F757A31}"/>
  <bookViews>
    <workbookView xWindow="-110" yWindow="-110" windowWidth="19420" windowHeight="10300" tabRatio="793" firstSheet="5" activeTab="5" xr2:uid="{6596ACC7-67DE-44EB-91E1-2A3E7E140D97}"/>
  </bookViews>
  <sheets>
    <sheet name="Large Auto Group A Average" sheetId="5" r:id="rId1"/>
    <sheet name="Small Auto Group A Average " sheetId="3" r:id="rId2"/>
    <sheet name="Large Auto Group B Average" sheetId="6" r:id="rId3"/>
    <sheet name="Small Auto Group B Average" sheetId="2" r:id="rId4"/>
    <sheet name="a large vs. b large" sheetId="10" r:id="rId5"/>
    <sheet name="a small vs. b small" sheetId="11" r:id="rId6"/>
    <sheet name="Large Auto" sheetId="7" r:id="rId7"/>
    <sheet name="Small Auto" sheetId="4" r:id="rId8"/>
    <sheet name="Degradation Indices graph" sheetId="12" r:id="rId9"/>
    <sheet name="Pie Chart with large and small" sheetId="13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2" l="1"/>
  <c r="J3" i="2"/>
  <c r="I7" i="2"/>
  <c r="J7" i="2"/>
  <c r="I11" i="2"/>
  <c r="J11" i="2"/>
  <c r="I15" i="2"/>
  <c r="J15" i="2"/>
  <c r="I19" i="2"/>
  <c r="J19" i="2"/>
  <c r="I23" i="2"/>
  <c r="J23" i="2"/>
  <c r="I27" i="2"/>
  <c r="J27" i="2"/>
  <c r="J31" i="2"/>
  <c r="H31" i="2"/>
  <c r="H27" i="2"/>
  <c r="H23" i="2"/>
  <c r="H19" i="2"/>
  <c r="H15" i="2"/>
  <c r="H11" i="2"/>
  <c r="H7" i="2"/>
  <c r="H3" i="2"/>
  <c r="I3" i="3"/>
  <c r="J3" i="3"/>
  <c r="I7" i="3"/>
  <c r="J7" i="3"/>
  <c r="I11" i="3"/>
  <c r="J11" i="3"/>
  <c r="I15" i="3"/>
  <c r="J15" i="3"/>
  <c r="I19" i="3"/>
  <c r="J19" i="3"/>
  <c r="I23" i="3"/>
  <c r="J23" i="3"/>
  <c r="I27" i="3"/>
  <c r="J27" i="3"/>
  <c r="I31" i="3"/>
  <c r="J31" i="3"/>
  <c r="H31" i="3"/>
  <c r="H27" i="3"/>
  <c r="H23" i="3"/>
  <c r="H19" i="3"/>
  <c r="H15" i="3"/>
  <c r="H11" i="3"/>
  <c r="H7" i="3"/>
  <c r="H3" i="3"/>
  <c r="H3" i="6"/>
  <c r="I3" i="6"/>
  <c r="H7" i="6"/>
  <c r="I7" i="6"/>
  <c r="H11" i="6"/>
  <c r="I11" i="6"/>
  <c r="H15" i="6"/>
  <c r="I15" i="6"/>
  <c r="H19" i="6"/>
  <c r="I19" i="6"/>
  <c r="I23" i="6"/>
  <c r="H23" i="6"/>
  <c r="H27" i="6"/>
  <c r="I27" i="6"/>
  <c r="I32" i="6"/>
  <c r="H32" i="6"/>
  <c r="G27" i="6"/>
  <c r="G23" i="6"/>
  <c r="G19" i="6"/>
  <c r="G15" i="6"/>
  <c r="G11" i="6"/>
  <c r="G7" i="6"/>
  <c r="G3" i="6"/>
  <c r="H31" i="5"/>
  <c r="I31" i="5"/>
  <c r="H27" i="5"/>
  <c r="I27" i="5"/>
  <c r="H23" i="5"/>
  <c r="I23" i="5"/>
  <c r="H19" i="5"/>
  <c r="I19" i="5"/>
  <c r="H15" i="5"/>
  <c r="I15" i="5"/>
  <c r="I3" i="5"/>
  <c r="I7" i="5"/>
  <c r="I11" i="5"/>
  <c r="H11" i="5"/>
  <c r="H7" i="5"/>
  <c r="H3" i="5"/>
  <c r="G31" i="5"/>
  <c r="G27" i="5"/>
  <c r="G23" i="5"/>
  <c r="G19" i="5"/>
  <c r="G15" i="5"/>
  <c r="G11" i="5"/>
  <c r="G7" i="5"/>
  <c r="G3" i="5"/>
  <c r="E3" i="5" s="1"/>
  <c r="I8" i="13"/>
  <c r="I9" i="13"/>
  <c r="I7" i="13"/>
  <c r="I6" i="13"/>
  <c r="I5" i="13"/>
  <c r="I4" i="13"/>
  <c r="I3" i="13"/>
  <c r="I2" i="13"/>
  <c r="G9" i="13"/>
  <c r="G8" i="13"/>
  <c r="G7" i="13"/>
  <c r="G6" i="13"/>
  <c r="G5" i="13"/>
  <c r="G4" i="13"/>
  <c r="G3" i="13"/>
  <c r="G2" i="13"/>
  <c r="E9" i="13"/>
  <c r="E8" i="13"/>
  <c r="E7" i="13"/>
  <c r="E6" i="13"/>
  <c r="E5" i="13"/>
  <c r="E4" i="13"/>
  <c r="E3" i="13"/>
  <c r="E2" i="13"/>
  <c r="C9" i="13"/>
  <c r="C8" i="13"/>
  <c r="C7" i="13"/>
  <c r="C6" i="13"/>
  <c r="C5" i="13"/>
  <c r="C4" i="13"/>
  <c r="C3" i="13"/>
  <c r="C2" i="13"/>
  <c r="E2" i="11"/>
  <c r="E2" i="10"/>
  <c r="D3" i="1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2" i="11"/>
  <c r="D3" i="10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2" i="10"/>
  <c r="F6" i="6"/>
  <c r="G20" i="2"/>
  <c r="G21" i="2"/>
  <c r="F4" i="6"/>
  <c r="F5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" i="6"/>
  <c r="G4" i="3"/>
  <c r="G5" i="3"/>
  <c r="G7" i="3"/>
  <c r="G8" i="3"/>
  <c r="G9" i="3"/>
  <c r="G11" i="3"/>
  <c r="G12" i="3"/>
  <c r="G13" i="3"/>
  <c r="G15" i="3"/>
  <c r="G16" i="3"/>
  <c r="G17" i="3"/>
  <c r="G19" i="3"/>
  <c r="G20" i="3"/>
  <c r="G21" i="3"/>
  <c r="G23" i="3"/>
  <c r="G24" i="3"/>
  <c r="G25" i="3"/>
  <c r="G27" i="3"/>
  <c r="G28" i="3"/>
  <c r="G29" i="3"/>
  <c r="G31" i="3"/>
  <c r="G32" i="3"/>
  <c r="G33" i="3"/>
  <c r="G3" i="3"/>
  <c r="F7" i="5"/>
  <c r="F8" i="5"/>
  <c r="F9" i="5"/>
  <c r="F11" i="5"/>
  <c r="F12" i="5"/>
  <c r="F13" i="5"/>
  <c r="F15" i="5"/>
  <c r="F16" i="5"/>
  <c r="F17" i="5"/>
  <c r="F19" i="5"/>
  <c r="F20" i="5"/>
  <c r="F21" i="5"/>
  <c r="F23" i="5"/>
  <c r="F24" i="5"/>
  <c r="F25" i="5"/>
  <c r="F27" i="5"/>
  <c r="F28" i="5"/>
  <c r="F29" i="5"/>
  <c r="F31" i="5"/>
  <c r="F32" i="5"/>
  <c r="F33" i="5"/>
  <c r="F4" i="5"/>
  <c r="F5" i="5"/>
  <c r="E4" i="6"/>
  <c r="E5" i="6"/>
  <c r="E7" i="6"/>
  <c r="E8" i="6"/>
  <c r="E9" i="6"/>
  <c r="E11" i="6"/>
  <c r="E12" i="6"/>
  <c r="E13" i="6"/>
  <c r="E15" i="6"/>
  <c r="E16" i="6"/>
  <c r="E17" i="6"/>
  <c r="E19" i="6"/>
  <c r="E20" i="6"/>
  <c r="E21" i="6"/>
  <c r="E23" i="6"/>
  <c r="E24" i="6"/>
  <c r="E25" i="6"/>
  <c r="E27" i="6"/>
  <c r="E28" i="6"/>
  <c r="E29" i="6"/>
  <c r="E31" i="6"/>
  <c r="E32" i="6"/>
  <c r="E33" i="6"/>
  <c r="E3" i="6"/>
  <c r="D34" i="6"/>
  <c r="D30" i="6"/>
  <c r="D26" i="6"/>
  <c r="D22" i="6"/>
  <c r="D18" i="6"/>
  <c r="D14" i="6"/>
  <c r="D10" i="6"/>
  <c r="D6" i="6"/>
  <c r="C6" i="6"/>
  <c r="C10" i="6"/>
  <c r="E10" i="6" s="1"/>
  <c r="C14" i="6"/>
  <c r="C18" i="6"/>
  <c r="C22" i="6"/>
  <c r="C26" i="6"/>
  <c r="E26" i="6" s="1"/>
  <c r="C30" i="6"/>
  <c r="C34" i="6"/>
  <c r="B34" i="6"/>
  <c r="E34" i="6" s="1"/>
  <c r="B30" i="6"/>
  <c r="E30" i="6" s="1"/>
  <c r="B26" i="6"/>
  <c r="B22" i="6"/>
  <c r="E22" i="6" s="1"/>
  <c r="B18" i="6"/>
  <c r="E18" i="6" s="1"/>
  <c r="B14" i="6"/>
  <c r="E14" i="6" s="1"/>
  <c r="B10" i="6"/>
  <c r="B6" i="6"/>
  <c r="E6" i="6" s="1"/>
  <c r="E29" i="5"/>
  <c r="E33" i="5"/>
  <c r="E32" i="5"/>
  <c r="E31" i="5"/>
  <c r="E28" i="5"/>
  <c r="E27" i="5"/>
  <c r="E25" i="5"/>
  <c r="E24" i="5"/>
  <c r="E23" i="5"/>
  <c r="E21" i="5"/>
  <c r="E20" i="5"/>
  <c r="E19" i="5"/>
  <c r="E17" i="5"/>
  <c r="E16" i="5"/>
  <c r="E15" i="5"/>
  <c r="E13" i="5"/>
  <c r="E12" i="5"/>
  <c r="E11" i="5"/>
  <c r="E9" i="5"/>
  <c r="E8" i="5"/>
  <c r="E7" i="5"/>
  <c r="E5" i="5"/>
  <c r="E4" i="5"/>
  <c r="D34" i="5"/>
  <c r="C34" i="5"/>
  <c r="B34" i="5"/>
  <c r="D30" i="5"/>
  <c r="C30" i="5"/>
  <c r="B30" i="5"/>
  <c r="D26" i="5"/>
  <c r="C26" i="5"/>
  <c r="B26" i="5"/>
  <c r="D22" i="5"/>
  <c r="C22" i="5"/>
  <c r="B22" i="5"/>
  <c r="D18" i="5"/>
  <c r="C18" i="5"/>
  <c r="B18" i="5"/>
  <c r="D14" i="5"/>
  <c r="C14" i="5"/>
  <c r="B14" i="5"/>
  <c r="D10" i="5"/>
  <c r="C10" i="5"/>
  <c r="B10" i="5"/>
  <c r="D6" i="5"/>
  <c r="C6" i="5"/>
  <c r="B6" i="5"/>
  <c r="B30" i="2"/>
  <c r="B10" i="2"/>
  <c r="D34" i="2"/>
  <c r="C34" i="2"/>
  <c r="B34" i="2"/>
  <c r="E33" i="2"/>
  <c r="K33" i="2" s="1"/>
  <c r="E32" i="2"/>
  <c r="K32" i="2" s="1"/>
  <c r="E31" i="2"/>
  <c r="K31" i="2" s="1"/>
  <c r="D30" i="2"/>
  <c r="C30" i="2"/>
  <c r="E29" i="2"/>
  <c r="K29" i="2" s="1"/>
  <c r="E28" i="2"/>
  <c r="K28" i="2" s="1"/>
  <c r="E27" i="2"/>
  <c r="K27" i="2" s="1"/>
  <c r="D26" i="2"/>
  <c r="C26" i="2"/>
  <c r="B26" i="2"/>
  <c r="E25" i="2"/>
  <c r="K25" i="2" s="1"/>
  <c r="E24" i="2"/>
  <c r="K24" i="2" s="1"/>
  <c r="E23" i="2"/>
  <c r="G23" i="2" s="1"/>
  <c r="D22" i="2"/>
  <c r="C22" i="2"/>
  <c r="B22" i="2"/>
  <c r="E21" i="2"/>
  <c r="K21" i="2" s="1"/>
  <c r="E20" i="2"/>
  <c r="K20" i="2" s="1"/>
  <c r="E19" i="2"/>
  <c r="G19" i="2" s="1"/>
  <c r="D18" i="2"/>
  <c r="C18" i="2"/>
  <c r="B18" i="2"/>
  <c r="E17" i="2"/>
  <c r="K17" i="2" s="1"/>
  <c r="E16" i="2"/>
  <c r="G16" i="2" s="1"/>
  <c r="E15" i="2"/>
  <c r="K15" i="2" s="1"/>
  <c r="D14" i="2"/>
  <c r="C14" i="2"/>
  <c r="B14" i="2"/>
  <c r="E13" i="2"/>
  <c r="G13" i="2" s="1"/>
  <c r="E12" i="2"/>
  <c r="K12" i="2" s="1"/>
  <c r="E11" i="2"/>
  <c r="K11" i="2" s="1"/>
  <c r="D10" i="2"/>
  <c r="C10" i="2"/>
  <c r="E9" i="2"/>
  <c r="K9" i="2" s="1"/>
  <c r="E8" i="2"/>
  <c r="K8" i="2" s="1"/>
  <c r="E7" i="2"/>
  <c r="K7" i="2" s="1"/>
  <c r="D6" i="2"/>
  <c r="C6" i="2"/>
  <c r="B6" i="2"/>
  <c r="E5" i="2"/>
  <c r="K5" i="2" s="1"/>
  <c r="E4" i="2"/>
  <c r="K4" i="2" s="1"/>
  <c r="E3" i="2"/>
  <c r="K3" i="2" s="1"/>
  <c r="E7" i="3"/>
  <c r="K7" i="3" s="1"/>
  <c r="E8" i="3"/>
  <c r="K8" i="3" s="1"/>
  <c r="E9" i="3"/>
  <c r="K9" i="3" s="1"/>
  <c r="E11" i="3"/>
  <c r="K11" i="3" s="1"/>
  <c r="E12" i="3"/>
  <c r="K12" i="3" s="1"/>
  <c r="E13" i="3"/>
  <c r="K13" i="3" s="1"/>
  <c r="E15" i="3"/>
  <c r="K15" i="3" s="1"/>
  <c r="E16" i="3"/>
  <c r="K16" i="3" s="1"/>
  <c r="E17" i="3"/>
  <c r="K17" i="3" s="1"/>
  <c r="E19" i="3"/>
  <c r="K19" i="3" s="1"/>
  <c r="E20" i="3"/>
  <c r="K20" i="3" s="1"/>
  <c r="E21" i="3"/>
  <c r="K21" i="3" s="1"/>
  <c r="E23" i="3"/>
  <c r="K23" i="3" s="1"/>
  <c r="E24" i="3"/>
  <c r="K24" i="3" s="1"/>
  <c r="E25" i="3"/>
  <c r="K25" i="3" s="1"/>
  <c r="E27" i="3"/>
  <c r="K27" i="3" s="1"/>
  <c r="E28" i="3"/>
  <c r="K28" i="3" s="1"/>
  <c r="E29" i="3"/>
  <c r="K29" i="3" s="1"/>
  <c r="E31" i="3"/>
  <c r="K31" i="3" s="1"/>
  <c r="E32" i="3"/>
  <c r="K32" i="3" s="1"/>
  <c r="E33" i="3"/>
  <c r="K33" i="3" s="1"/>
  <c r="E4" i="3"/>
  <c r="K4" i="3" s="1"/>
  <c r="E5" i="3"/>
  <c r="K5" i="3" s="1"/>
  <c r="E3" i="3"/>
  <c r="K3" i="3" s="1"/>
  <c r="D34" i="3"/>
  <c r="C34" i="3"/>
  <c r="B34" i="3"/>
  <c r="E34" i="3" s="1"/>
  <c r="K34" i="3" s="1"/>
  <c r="D30" i="3"/>
  <c r="C30" i="3"/>
  <c r="B30" i="3"/>
  <c r="E30" i="3" s="1"/>
  <c r="K30" i="3" s="1"/>
  <c r="D26" i="3"/>
  <c r="C26" i="3"/>
  <c r="B26" i="3"/>
  <c r="D22" i="3"/>
  <c r="C22" i="3"/>
  <c r="B22" i="3"/>
  <c r="E22" i="3" s="1"/>
  <c r="K22" i="3" s="1"/>
  <c r="D18" i="3"/>
  <c r="C18" i="3"/>
  <c r="B18" i="3"/>
  <c r="D14" i="3"/>
  <c r="C14" i="3"/>
  <c r="B14" i="3"/>
  <c r="D10" i="3"/>
  <c r="C10" i="3"/>
  <c r="B10" i="3"/>
  <c r="E10" i="3" s="1"/>
  <c r="K10" i="3" s="1"/>
  <c r="C6" i="3"/>
  <c r="D6" i="3"/>
  <c r="B6" i="3"/>
  <c r="G29" i="2" l="1"/>
  <c r="K16" i="2"/>
  <c r="G12" i="2"/>
  <c r="K13" i="2"/>
  <c r="G28" i="2"/>
  <c r="K23" i="2"/>
  <c r="K19" i="2"/>
  <c r="G10" i="3"/>
  <c r="G14" i="3"/>
  <c r="G6" i="3"/>
  <c r="G18" i="3"/>
  <c r="G30" i="3"/>
  <c r="E6" i="3"/>
  <c r="K6" i="3" s="1"/>
  <c r="G26" i="3"/>
  <c r="F34" i="6"/>
  <c r="F35" i="6" s="1"/>
  <c r="F3" i="5"/>
  <c r="F18" i="5"/>
  <c r="E10" i="5"/>
  <c r="F34" i="5"/>
  <c r="F26" i="5"/>
  <c r="G24" i="2"/>
  <c r="G8" i="2"/>
  <c r="G31" i="2"/>
  <c r="G15" i="2"/>
  <c r="G7" i="2"/>
  <c r="G32" i="2"/>
  <c r="G5" i="2"/>
  <c r="G4" i="2"/>
  <c r="G3" i="2"/>
  <c r="G27" i="2"/>
  <c r="G11" i="2"/>
  <c r="G33" i="2"/>
  <c r="G25" i="2"/>
  <c r="G17" i="2"/>
  <c r="G9" i="2"/>
  <c r="E14" i="3"/>
  <c r="K14" i="3" s="1"/>
  <c r="E26" i="3"/>
  <c r="K26" i="3" s="1"/>
  <c r="G22" i="3"/>
  <c r="G34" i="3"/>
  <c r="E18" i="3"/>
  <c r="K18" i="3" s="1"/>
  <c r="F10" i="5"/>
  <c r="E22" i="5"/>
  <c r="E34" i="5"/>
  <c r="E26" i="5"/>
  <c r="E30" i="5"/>
  <c r="E14" i="5"/>
  <c r="E6" i="5"/>
  <c r="F30" i="5"/>
  <c r="F22" i="5"/>
  <c r="F14" i="5"/>
  <c r="F6" i="5"/>
  <c r="E18" i="5"/>
  <c r="E34" i="2"/>
  <c r="K34" i="2" s="1"/>
  <c r="E22" i="2"/>
  <c r="K22" i="2" s="1"/>
  <c r="E18" i="2"/>
  <c r="K18" i="2" s="1"/>
  <c r="E14" i="2"/>
  <c r="K14" i="2" s="1"/>
  <c r="E10" i="2"/>
  <c r="K10" i="2" s="1"/>
  <c r="E6" i="2"/>
  <c r="K6" i="2" s="1"/>
  <c r="E30" i="2"/>
  <c r="K30" i="2" s="1"/>
  <c r="E26" i="2"/>
  <c r="K26" i="2" s="1"/>
  <c r="G34" i="2" l="1"/>
  <c r="G22" i="2"/>
  <c r="G35" i="3"/>
  <c r="F35" i="5"/>
  <c r="G6" i="2"/>
  <c r="G14" i="2"/>
  <c r="G30" i="2"/>
  <c r="G10" i="2"/>
  <c r="G26" i="2"/>
  <c r="G18" i="2"/>
  <c r="G35" i="2" l="1"/>
</calcChain>
</file>

<file path=xl/sharedStrings.xml><?xml version="1.0" encoding="utf-8"?>
<sst xmlns="http://schemas.openxmlformats.org/spreadsheetml/2006/main" count="261" uniqueCount="44">
  <si>
    <t>Dilution:</t>
  </si>
  <si>
    <t>Avg.</t>
  </si>
  <si>
    <t>Replicate a</t>
  </si>
  <si>
    <t>Replicate b</t>
  </si>
  <si>
    <t>Replicate c</t>
  </si>
  <si>
    <t>DNA Concentration:</t>
  </si>
  <si>
    <t>DNA concentration:</t>
  </si>
  <si>
    <t>Average DNA Concentration:</t>
  </si>
  <si>
    <t>Percent Difference:</t>
  </si>
  <si>
    <t xml:space="preserve">Avg. </t>
  </si>
  <si>
    <t>1:0*</t>
  </si>
  <si>
    <t>Average B DNA Concentration:</t>
  </si>
  <si>
    <t xml:space="preserve">Average A DNA Conc. </t>
  </si>
  <si>
    <t>Dilution</t>
  </si>
  <si>
    <t>Alpha</t>
  </si>
  <si>
    <t>Beta</t>
  </si>
  <si>
    <t>1 to 1</t>
  </si>
  <si>
    <t>1 to 2</t>
  </si>
  <si>
    <t>1 to 4</t>
  </si>
  <si>
    <t>1 to 8</t>
  </si>
  <si>
    <t>1 to 16</t>
  </si>
  <si>
    <t>1 to 32</t>
  </si>
  <si>
    <t>1 to 64</t>
  </si>
  <si>
    <t>1 to 0</t>
  </si>
  <si>
    <t>Standard Deviation:</t>
  </si>
  <si>
    <t>Average Small DNA Concentration:</t>
  </si>
  <si>
    <t>Avg. Large DNA Conc.:</t>
  </si>
  <si>
    <t>Degredation Index:</t>
  </si>
  <si>
    <t>Degradation Index:</t>
  </si>
  <si>
    <t>Average Large DNA Concentration:</t>
  </si>
  <si>
    <t>Average B small DNA Concentration:</t>
  </si>
  <si>
    <t>Avg. a Large DNA Conc.:</t>
  </si>
  <si>
    <t>Average b Large DNA Concentration:</t>
  </si>
  <si>
    <t>Average % Diff.:</t>
  </si>
  <si>
    <t>Avg. % Diff.:</t>
  </si>
  <si>
    <t>Large Control</t>
  </si>
  <si>
    <t xml:space="preserve">Large Experimental </t>
  </si>
  <si>
    <t>Small Control</t>
  </si>
  <si>
    <t xml:space="preserve">Small Experimental </t>
  </si>
  <si>
    <t>98% loss</t>
  </si>
  <si>
    <t>Std. Dev. Per dilution a</t>
  </si>
  <si>
    <t>b</t>
  </si>
  <si>
    <t>c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</si>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</sst>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00000"/>
    <numFmt numFmtId="167" formatCode="0.000000000"/>
  </numFmts>
  <fonts count="8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2"/>
      <color rgb="FFC00000"/>
      <name val="Times New Roman"/>
      <family val="1"/>
    </font>
    <font>
      <sz val="12"/>
      <color rgb="FF00B0F0"/>
      <name val="Times New Roman"/>
      <family val="1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 wrapText="1"/>
    </xf>
    <xf numFmtId="0" fontId="1" fillId="0" borderId="0" xfId="0" applyFont="1"/>
    <xf numFmtId="20" fontId="1" fillId="0" borderId="0" xfId="0" applyNumberFormat="1" applyFont="1"/>
    <xf numFmtId="0" fontId="3" fillId="0" borderId="0" xfId="0" applyFont="1"/>
    <xf numFmtId="0" fontId="1" fillId="2" borderId="0" xfId="0" applyFont="1" applyFill="1"/>
    <xf numFmtId="0" fontId="4" fillId="0" borderId="0" xfId="0" applyFont="1"/>
    <xf numFmtId="0" fontId="4" fillId="2" borderId="0" xfId="0" applyFont="1" applyFill="1"/>
    <xf numFmtId="0" fontId="4" fillId="3" borderId="0" xfId="0" applyFont="1" applyFill="1"/>
    <xf numFmtId="0" fontId="1" fillId="3" borderId="0" xfId="0" applyFont="1" applyFill="1"/>
    <xf numFmtId="0" fontId="5" fillId="0" borderId="0" xfId="0" applyFont="1"/>
    <xf numFmtId="0" fontId="6" fillId="0" borderId="0" xfId="0" applyFont="1"/>
    <xf numFmtId="0" fontId="6" fillId="3" borderId="0" xfId="0" applyFont="1" applyFill="1"/>
    <xf numFmtId="165" fontId="1" fillId="0" borderId="0" xfId="0" applyNumberFormat="1" applyFont="1"/>
    <xf numFmtId="166" fontId="1" fillId="0" borderId="0" xfId="0" applyNumberFormat="1" applyFont="1"/>
    <xf numFmtId="167" fontId="1" fillId="0" borderId="0" xfId="0" applyNumberFormat="1" applyFont="1"/>
    <xf numFmtId="16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Control Group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'Large Auto'!$A$2:$A$9</c:f>
              <c:strCache>
                <c:ptCount val="8"/>
                <c:pt idx="0">
                  <c:v>1 to 1</c:v>
                </c:pt>
                <c:pt idx="1">
                  <c:v>1 to 2</c:v>
                </c:pt>
                <c:pt idx="2">
                  <c:v>1 to 4</c:v>
                </c:pt>
                <c:pt idx="3">
                  <c:v>1 to 8</c:v>
                </c:pt>
                <c:pt idx="4">
                  <c:v>1 to 16</c:v>
                </c:pt>
                <c:pt idx="5">
                  <c:v>1 to 32</c:v>
                </c:pt>
                <c:pt idx="6">
                  <c:v>1 to 64</c:v>
                </c:pt>
                <c:pt idx="7">
                  <c:v>1 to 0</c:v>
                </c:pt>
              </c:strCache>
            </c:strRef>
          </c:cat>
          <c:val>
            <c:numRef>
              <c:f>'Large Auto'!$B$2:$B$9</c:f>
              <c:numCache>
                <c:formatCode>General</c:formatCode>
                <c:ptCount val="8"/>
                <c:pt idx="0">
                  <c:v>0.2218</c:v>
                </c:pt>
                <c:pt idx="1">
                  <c:v>0.20849999999999999</c:v>
                </c:pt>
                <c:pt idx="2">
                  <c:v>0.1588</c:v>
                </c:pt>
                <c:pt idx="3">
                  <c:v>0.1236</c:v>
                </c:pt>
                <c:pt idx="4">
                  <c:v>5.7500000000000002E-2</c:v>
                </c:pt>
                <c:pt idx="5">
                  <c:v>2.23E-2</c:v>
                </c:pt>
                <c:pt idx="6">
                  <c:v>7.7000000000000002E-3</c:v>
                </c:pt>
                <c:pt idx="7">
                  <c:v>1.2999999999999999E-3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A4-4CD7-A76C-DCB27B103860}"/>
            </c:ext>
          </c:extLst>
        </c:ser>
        <c:ser>
          <c:idx val="1"/>
          <c:order val="1"/>
          <c:tx>
            <c:v>Experimental Group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'Large Auto'!$A$2:$A$9</c:f>
              <c:strCache>
                <c:ptCount val="8"/>
                <c:pt idx="0">
                  <c:v>1 to 1</c:v>
                </c:pt>
                <c:pt idx="1">
                  <c:v>1 to 2</c:v>
                </c:pt>
                <c:pt idx="2">
                  <c:v>1 to 4</c:v>
                </c:pt>
                <c:pt idx="3">
                  <c:v>1 to 8</c:v>
                </c:pt>
                <c:pt idx="4">
                  <c:v>1 to 16</c:v>
                </c:pt>
                <c:pt idx="5">
                  <c:v>1 to 32</c:v>
                </c:pt>
                <c:pt idx="6">
                  <c:v>1 to 64</c:v>
                </c:pt>
                <c:pt idx="7">
                  <c:v>1 to 0</c:v>
                </c:pt>
              </c:strCache>
            </c:strRef>
          </c:cat>
          <c:val>
            <c:numRef>
              <c:f>'Large Auto'!$C$2:$C$9</c:f>
              <c:numCache>
                <c:formatCode>General</c:formatCode>
                <c:ptCount val="8"/>
                <c:pt idx="0">
                  <c:v>3.9699999999999999E-2</c:v>
                </c:pt>
                <c:pt idx="1">
                  <c:v>0.1447</c:v>
                </c:pt>
                <c:pt idx="2">
                  <c:v>6.5199999999999994E-2</c:v>
                </c:pt>
                <c:pt idx="3">
                  <c:v>0.1056</c:v>
                </c:pt>
                <c:pt idx="4">
                  <c:v>1.11E-2</c:v>
                </c:pt>
                <c:pt idx="5">
                  <c:v>1.84E-2</c:v>
                </c:pt>
                <c:pt idx="6">
                  <c:v>2.3E-3</c:v>
                </c:pt>
                <c:pt idx="7">
                  <c:v>2.9999999999999997E-4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A4-4CD7-A76C-DCB27B103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735360"/>
        <c:axId val="732744960"/>
      </c:lineChart>
      <c:catAx>
        <c:axId val="7327353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Human Semen Dilution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32744960"/>
        <c:crosses val="autoZero"/>
        <c:auto val="1"/>
        <c:lblAlgn val="ctr"/>
        <c:lblOffset val="100"/>
        <c:noMultiLvlLbl val="0"/>
      </c:catAx>
      <c:valAx>
        <c:axId val="732744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Average</a:t>
                </a:r>
                <a:r>
                  <a:rPr lang="en-US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DNA Concetration (ng/</a:t>
                </a:r>
                <a:r>
                  <a:rPr lang="el-GR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μ</a:t>
                </a:r>
                <a:r>
                  <a:rPr lang="en-US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L)</a:t>
                </a:r>
                <a:endParaRPr lang="en-US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3273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Control Group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'Small Auto'!$A$2:$A$9</c:f>
              <c:strCache>
                <c:ptCount val="8"/>
                <c:pt idx="0">
                  <c:v>1 to 1</c:v>
                </c:pt>
                <c:pt idx="1">
                  <c:v>1 to 2</c:v>
                </c:pt>
                <c:pt idx="2">
                  <c:v>1 to 4</c:v>
                </c:pt>
                <c:pt idx="3">
                  <c:v>1 to 8</c:v>
                </c:pt>
                <c:pt idx="4">
                  <c:v>1 to 16</c:v>
                </c:pt>
                <c:pt idx="5">
                  <c:v>1 to 32</c:v>
                </c:pt>
                <c:pt idx="6">
                  <c:v>1 to 64</c:v>
                </c:pt>
                <c:pt idx="7">
                  <c:v>1 to 0</c:v>
                </c:pt>
              </c:strCache>
            </c:strRef>
          </c:cat>
          <c:val>
            <c:numRef>
              <c:f>'Small Auto'!$B$2:$B$9</c:f>
              <c:numCache>
                <c:formatCode>General</c:formatCode>
                <c:ptCount val="8"/>
                <c:pt idx="0">
                  <c:v>0.13039999999999999</c:v>
                </c:pt>
                <c:pt idx="1">
                  <c:v>0.18790000000000001</c:v>
                </c:pt>
                <c:pt idx="2">
                  <c:v>0.152</c:v>
                </c:pt>
                <c:pt idx="3">
                  <c:v>7.6200000000000004E-2</c:v>
                </c:pt>
                <c:pt idx="4">
                  <c:v>3.8199999999999998E-2</c:v>
                </c:pt>
                <c:pt idx="5">
                  <c:v>3.1300000000000001E-2</c:v>
                </c:pt>
                <c:pt idx="6">
                  <c:v>9.4999999999999998E-3</c:v>
                </c:pt>
                <c:pt idx="7">
                  <c:v>2.0999999999999999E-3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30-49F2-8A77-4DF3B53942ED}"/>
            </c:ext>
          </c:extLst>
        </c:ser>
        <c:ser>
          <c:idx val="1"/>
          <c:order val="1"/>
          <c:tx>
            <c:v>Experimental Group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'Small Auto'!$A$2:$A$9</c:f>
              <c:strCache>
                <c:ptCount val="8"/>
                <c:pt idx="0">
                  <c:v>1 to 1</c:v>
                </c:pt>
                <c:pt idx="1">
                  <c:v>1 to 2</c:v>
                </c:pt>
                <c:pt idx="2">
                  <c:v>1 to 4</c:v>
                </c:pt>
                <c:pt idx="3">
                  <c:v>1 to 8</c:v>
                </c:pt>
                <c:pt idx="4">
                  <c:v>1 to 16</c:v>
                </c:pt>
                <c:pt idx="5">
                  <c:v>1 to 32</c:v>
                </c:pt>
                <c:pt idx="6">
                  <c:v>1 to 64</c:v>
                </c:pt>
                <c:pt idx="7">
                  <c:v>1 to 0</c:v>
                </c:pt>
              </c:strCache>
            </c:strRef>
          </c:cat>
          <c:val>
            <c:numRef>
              <c:f>'Small Auto'!$C$2:$C$9</c:f>
              <c:numCache>
                <c:formatCode>General</c:formatCode>
                <c:ptCount val="8"/>
                <c:pt idx="0">
                  <c:v>9.2899999999999996E-2</c:v>
                </c:pt>
                <c:pt idx="1">
                  <c:v>6.4799999999999996E-2</c:v>
                </c:pt>
                <c:pt idx="2">
                  <c:v>5.28E-2</c:v>
                </c:pt>
                <c:pt idx="3">
                  <c:v>7.22E-2</c:v>
                </c:pt>
                <c:pt idx="4">
                  <c:v>9.1000000000000004E-3</c:v>
                </c:pt>
                <c:pt idx="5">
                  <c:v>1.8599999999999998E-2</c:v>
                </c:pt>
                <c:pt idx="6">
                  <c:v>3.0000000000000001E-3</c:v>
                </c:pt>
                <c:pt idx="7">
                  <c:v>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30-49F2-8A77-4DF3B5394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9438879"/>
        <c:axId val="1329440319"/>
      </c:lineChart>
      <c:catAx>
        <c:axId val="132943887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Human Semen Dilution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29440319"/>
        <c:crosses val="autoZero"/>
        <c:auto val="1"/>
        <c:lblAlgn val="ctr"/>
        <c:lblOffset val="100"/>
        <c:noMultiLvlLbl val="0"/>
      </c:catAx>
      <c:valAx>
        <c:axId val="1329440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Average DNA Yield (ng/</a:t>
                </a:r>
                <a:r>
                  <a:rPr lang="el-GR"/>
                  <a:t>μ</a:t>
                </a:r>
                <a:r>
                  <a:rPr lang="en-US"/>
                  <a:t>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29438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Control Group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'Degradation Indices graph'!$A$2:$A$9</c:f>
              <c:strCache>
                <c:ptCount val="8"/>
                <c:pt idx="0">
                  <c:v>1 to 1</c:v>
                </c:pt>
                <c:pt idx="1">
                  <c:v>1 to 2</c:v>
                </c:pt>
                <c:pt idx="2">
                  <c:v>1 to 4</c:v>
                </c:pt>
                <c:pt idx="3">
                  <c:v>1 to 8</c:v>
                </c:pt>
                <c:pt idx="4">
                  <c:v>1 to 16</c:v>
                </c:pt>
                <c:pt idx="5">
                  <c:v>1 to 32</c:v>
                </c:pt>
                <c:pt idx="6">
                  <c:v>1 to 64</c:v>
                </c:pt>
                <c:pt idx="7">
                  <c:v>1 to 0</c:v>
                </c:pt>
              </c:strCache>
            </c:strRef>
          </c:cat>
          <c:val>
            <c:numRef>
              <c:f>'Degradation Indices graph'!$B$2:$B$9</c:f>
              <c:numCache>
                <c:formatCode>General</c:formatCode>
                <c:ptCount val="8"/>
                <c:pt idx="0">
                  <c:v>0.58799999999999997</c:v>
                </c:pt>
                <c:pt idx="1">
                  <c:v>0.90110000000000001</c:v>
                </c:pt>
                <c:pt idx="2">
                  <c:v>0.95750000000000002</c:v>
                </c:pt>
                <c:pt idx="3">
                  <c:v>0.61680000000000001</c:v>
                </c:pt>
                <c:pt idx="4">
                  <c:v>0.66420000000000001</c:v>
                </c:pt>
                <c:pt idx="5">
                  <c:v>1.4033</c:v>
                </c:pt>
                <c:pt idx="6">
                  <c:v>1.2349000000000001</c:v>
                </c:pt>
                <c:pt idx="7">
                  <c:v>1.6173999999999999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FE-4CDD-8E16-43A2DD9AE9A8}"/>
            </c:ext>
          </c:extLst>
        </c:ser>
        <c:ser>
          <c:idx val="1"/>
          <c:order val="1"/>
          <c:tx>
            <c:v>Experimental Group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'Degradation Indices graph'!$A$2:$A$9</c:f>
              <c:strCache>
                <c:ptCount val="8"/>
                <c:pt idx="0">
                  <c:v>1 to 1</c:v>
                </c:pt>
                <c:pt idx="1">
                  <c:v>1 to 2</c:v>
                </c:pt>
                <c:pt idx="2">
                  <c:v>1 to 4</c:v>
                </c:pt>
                <c:pt idx="3">
                  <c:v>1 to 8</c:v>
                </c:pt>
                <c:pt idx="4">
                  <c:v>1 to 16</c:v>
                </c:pt>
                <c:pt idx="5">
                  <c:v>1 to 32</c:v>
                </c:pt>
                <c:pt idx="6">
                  <c:v>1 to 64</c:v>
                </c:pt>
                <c:pt idx="7">
                  <c:v>1 to 0</c:v>
                </c:pt>
              </c:strCache>
            </c:strRef>
          </c:cat>
          <c:val>
            <c:numRef>
              <c:f>'Degradation Indices graph'!$C$2:$C$9</c:f>
              <c:numCache>
                <c:formatCode>General</c:formatCode>
                <c:ptCount val="8"/>
                <c:pt idx="0">
                  <c:v>2.3386</c:v>
                </c:pt>
                <c:pt idx="1">
                  <c:v>0.44769999999999999</c:v>
                </c:pt>
                <c:pt idx="2">
                  <c:v>0.80889999999999995</c:v>
                </c:pt>
                <c:pt idx="3">
                  <c:v>0.68379999999999996</c:v>
                </c:pt>
                <c:pt idx="4">
                  <c:v>0.82350000000000001</c:v>
                </c:pt>
                <c:pt idx="5">
                  <c:v>1.0108999999999999</c:v>
                </c:pt>
                <c:pt idx="6">
                  <c:v>1.2415</c:v>
                </c:pt>
                <c:pt idx="7">
                  <c:v>6.3888999999999996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FE-4CDD-8E16-43A2DD9AE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172432"/>
        <c:axId val="724977200"/>
      </c:lineChart>
      <c:catAx>
        <c:axId val="552172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Human Semen Dilution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24977200"/>
        <c:crosses val="autoZero"/>
        <c:auto val="1"/>
        <c:lblAlgn val="ctr"/>
        <c:lblOffset val="100"/>
        <c:noMultiLvlLbl val="0"/>
      </c:catAx>
      <c:valAx>
        <c:axId val="72497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Average Degradation Index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52172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Control Group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'Pie Chart with large and small'!$B$2:$B$9</c:f>
              <c:numCache>
                <c:formatCode>General</c:formatCode>
                <c:ptCount val="8"/>
                <c:pt idx="0">
                  <c:v>0.2218</c:v>
                </c:pt>
                <c:pt idx="1">
                  <c:v>0.20849999999999999</c:v>
                </c:pt>
                <c:pt idx="2">
                  <c:v>0.1588</c:v>
                </c:pt>
                <c:pt idx="3">
                  <c:v>0.1236</c:v>
                </c:pt>
                <c:pt idx="4">
                  <c:v>5.7500000000000002E-2</c:v>
                </c:pt>
                <c:pt idx="5">
                  <c:v>2.23E-2</c:v>
                </c:pt>
                <c:pt idx="6">
                  <c:v>7.7000000000000002E-3</c:v>
                </c:pt>
                <c:pt idx="7">
                  <c:v>1.2999999999999999E-3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E3-4F48-AA45-C206BA0DB1E0}"/>
            </c:ext>
          </c:extLst>
        </c:ser>
        <c:ser>
          <c:idx val="1"/>
          <c:order val="1"/>
          <c:tx>
            <c:v>Experimental Group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'Pie Chart with large and small'!$D$2:$D$9</c:f>
              <c:numCache>
                <c:formatCode>General</c:formatCode>
                <c:ptCount val="8"/>
                <c:pt idx="0">
                  <c:v>3.9699999999999999E-2</c:v>
                </c:pt>
                <c:pt idx="1">
                  <c:v>0.1447</c:v>
                </c:pt>
                <c:pt idx="2">
                  <c:v>6.5199999999999994E-2</c:v>
                </c:pt>
                <c:pt idx="3">
                  <c:v>0.1056</c:v>
                </c:pt>
                <c:pt idx="4">
                  <c:v>1.11E-2</c:v>
                </c:pt>
                <c:pt idx="5">
                  <c:v>1.84E-2</c:v>
                </c:pt>
                <c:pt idx="6">
                  <c:v>2.3E-3</c:v>
                </c:pt>
                <c:pt idx="7">
                  <c:v>2.9999999999999997E-4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E3-4F48-AA45-C206BA0DB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976575"/>
        <c:axId val="64978015"/>
      </c:barChart>
      <c:catAx>
        <c:axId val="64976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Water</a:t>
                </a:r>
                <a:r>
                  <a:rPr lang="en-US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:Human Semen Dilutions</a:t>
                </a:r>
                <a:endParaRPr lang="en-US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978015"/>
        <c:crosses val="autoZero"/>
        <c:auto val="1"/>
        <c:lblAlgn val="ctr"/>
        <c:lblOffset val="100"/>
        <c:noMultiLvlLbl val="0"/>
      </c:catAx>
      <c:valAx>
        <c:axId val="649780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Average</a:t>
                </a:r>
                <a:r>
                  <a:rPr lang="en-US" baseline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DNA Concentration (ng/µL)</a:t>
                </a:r>
                <a:endParaRPr lang="en-US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976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Control Group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'Pie Chart with large and small'!$F$2:$F$9</c:f>
              <c:numCache>
                <c:formatCode>General</c:formatCode>
                <c:ptCount val="8"/>
                <c:pt idx="0">
                  <c:v>0.13039999999999999</c:v>
                </c:pt>
                <c:pt idx="1">
                  <c:v>0.18790000000000001</c:v>
                </c:pt>
                <c:pt idx="2">
                  <c:v>0.152</c:v>
                </c:pt>
                <c:pt idx="3">
                  <c:v>7.6200000000000004E-2</c:v>
                </c:pt>
                <c:pt idx="4">
                  <c:v>3.8199999999999998E-2</c:v>
                </c:pt>
                <c:pt idx="5">
                  <c:v>3.1300000000000001E-2</c:v>
                </c:pt>
                <c:pt idx="6">
                  <c:v>9.4999999999999998E-3</c:v>
                </c:pt>
                <c:pt idx="7">
                  <c:v>2.0999999999999999E-3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58-420B-897D-7659BF1D4107}"/>
            </c:ext>
          </c:extLst>
        </c:ser>
        <c:ser>
          <c:idx val="1"/>
          <c:order val="1"/>
          <c:tx>
            <c:v>Experimental Group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'Pie Chart with large and small'!$H$2:$H$9</c:f>
              <c:numCache>
                <c:formatCode>General</c:formatCode>
                <c:ptCount val="8"/>
                <c:pt idx="0">
                  <c:v>9.2899999999999996E-2</c:v>
                </c:pt>
                <c:pt idx="1">
                  <c:v>6.4799999999999996E-2</c:v>
                </c:pt>
                <c:pt idx="2">
                  <c:v>5.28E-2</c:v>
                </c:pt>
                <c:pt idx="3">
                  <c:v>7.22E-2</c:v>
                </c:pt>
                <c:pt idx="4">
                  <c:v>9.1000000000000004E-3</c:v>
                </c:pt>
                <c:pt idx="5">
                  <c:v>1.8599999999999998E-2</c:v>
                </c:pt>
                <c:pt idx="6">
                  <c:v>3.0000000000000001E-3</c:v>
                </c:pt>
                <c:pt idx="7">
                  <c:v>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58-420B-897D-7659BF1D4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1716767"/>
        <c:axId val="171718207"/>
      </c:barChart>
      <c:catAx>
        <c:axId val="17171676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Water:Human Semen Dilutions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1718207"/>
        <c:crosses val="autoZero"/>
        <c:auto val="1"/>
        <c:lblAlgn val="ctr"/>
        <c:lblOffset val="100"/>
        <c:noMultiLvlLbl val="0"/>
      </c:catAx>
      <c:valAx>
        <c:axId val="1717182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Average DNA Concentration (ng/µL)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71716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480060</xdr:colOff>
      <xdr:row>2</xdr:row>
      <xdr:rowOff>19050</xdr:rowOff>
    </xdr:from>
    <xdr:to>
      <xdr:col>14</xdr:col>
      <xdr:colOff>30480</xdr:colOff>
      <xdr:row>17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A4BFC1-637C-92E9-2228-D5278F9039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396240</xdr:colOff>
      <xdr:row>3</xdr:row>
      <xdr:rowOff>41910</xdr:rowOff>
    </xdr:from>
    <xdr:to>
      <xdr:col>15</xdr:col>
      <xdr:colOff>541020</xdr:colOff>
      <xdr:row>20</xdr:row>
      <xdr:rowOff>121920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6601C7A-7DF5-32FB-3BEB-9110D98CBB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254000</xdr:colOff>
      <xdr:row>4</xdr:row>
      <xdr:rowOff>167640</xdr:rowOff>
    </xdr:from>
    <xdr:to>
      <xdr:col>13</xdr:col>
      <xdr:colOff>518160</xdr:colOff>
      <xdr:row>21</xdr:row>
      <xdr:rowOff>34290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FB0A393-6FAE-8F68-190C-AE62EE04D0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10</xdr:row>
      <xdr:rowOff>95256</xdr:rowOff>
    </xdr:from>
    <xdr:to>
      <xdr:col>10</xdr:col>
      <xdr:colOff>133350</xdr:colOff>
      <xdr:row>32</xdr:row>
      <xdr:rowOff>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67EFFBF4-9B02-0B29-29BD-8377BDD4DD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177799</xdr:colOff>
      <xdr:row>36</xdr:row>
      <xdr:rowOff>6</xdr:rowOff>
    </xdr:from>
    <xdr:to>
      <xdr:col>12</xdr:col>
      <xdr:colOff>517070</xdr:colOff>
      <xdr:row>56</xdr:row>
      <xdr:rowOff>108857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DBE9473E-958F-CAD4-82B6-958CD47178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9804B-98DF-49C8-B5C5-9D42A3C112B3}">
  <dimension ref="A1:I35"/>
  <sheetViews>
    <sheetView topLeftCell="A16" workbookViewId="0">
      <selection activeCell="A31" sqref="A31"/>
    </sheetView>
  </sheetViews>
  <sheetFormatPr defaultColWidth="8.90625" defaultRowHeight="15.5" x14ac:dyDescent="0.35"/>
  <cols>
    <col min="1" max="1" width="10.90625" style="4" customWidth="1"/>
    <col min="2" max="2" width="21.6328125" style="4" customWidth="1"/>
    <col min="3" max="3" width="21" style="4" customWidth="1"/>
    <col min="4" max="4" width="23" style="4" customWidth="1"/>
    <col min="5" max="5" width="26.7265625" style="8" customWidth="1"/>
    <col min="6" max="6" width="24.90625" style="8" customWidth="1"/>
    <col min="7" max="7" width="21.90625" style="4" customWidth="1"/>
    <col min="8" max="8" width="16.6328125" style="4" customWidth="1"/>
    <col min="9" max="9" width="15.26953125" style="4" customWidth="1"/>
    <col min="10" max="16384" width="8.90625" style="4"/>
  </cols>
  <sheetData>
    <row r="1" spans="1:9" x14ac:dyDescent="0.35">
      <c r="B1" s="4" t="s">
        <v>2</v>
      </c>
      <c r="C1" s="4" t="s">
        <v>3</v>
      </c>
      <c r="D1" s="4" t="s">
        <v>4</v>
      </c>
    </row>
    <row r="2" spans="1:9" x14ac:dyDescent="0.35">
      <c r="A2" s="4" t="s">
        <v>0</v>
      </c>
      <c r="B2" s="4" t="s">
        <v>5</v>
      </c>
      <c r="C2" s="4" t="s">
        <v>5</v>
      </c>
      <c r="D2" s="4" t="s">
        <v>6</v>
      </c>
      <c r="E2" s="8" t="s">
        <v>7</v>
      </c>
      <c r="F2" s="8" t="s">
        <v>24</v>
      </c>
      <c r="G2" s="4" t="s">
        <v>40</v>
      </c>
      <c r="H2" s="4" t="s">
        <v>41</v>
      </c>
      <c r="I2" s="4" t="s">
        <v>42</v>
      </c>
    </row>
    <row r="3" spans="1:9" x14ac:dyDescent="0.35">
      <c r="A3" s="5" t="s">
        <v>16</v>
      </c>
      <c r="B3" s="4">
        <v>0.18310000000000001</v>
      </c>
      <c r="C3" s="4">
        <v>0.15140000000000001</v>
      </c>
      <c r="D3" s="4">
        <v>0.32479999999999998</v>
      </c>
      <c r="E3" s="8">
        <f t="shared" ref="E3:E34" si="0">AVERAGE(B3:D3)</f>
        <v>0.21976666666666667</v>
      </c>
      <c r="F3" s="8">
        <f>STDEV(B3:D3)</f>
        <v>9.233213597298251E-2</v>
      </c>
      <c r="G3" s="4">
        <f>STDEV(B3:B5)</f>
        <v>1.358025527496937E-2</v>
      </c>
      <c r="H3" s="4">
        <f>STDEV(C3:C5)</f>
        <v>4.6918368826434492E-3</v>
      </c>
      <c r="I3" s="4">
        <f>STDEV(D3:D5)</f>
        <v>3.7538025165601528E-2</v>
      </c>
    </row>
    <row r="4" spans="1:9" x14ac:dyDescent="0.35">
      <c r="A4" s="5" t="s">
        <v>16</v>
      </c>
      <c r="B4" s="4">
        <v>0.1638</v>
      </c>
      <c r="C4" s="4">
        <v>0.1452</v>
      </c>
      <c r="D4" s="4">
        <v>0.3347</v>
      </c>
      <c r="E4" s="8">
        <f t="shared" si="0"/>
        <v>0.21456666666666666</v>
      </c>
      <c r="F4" s="8">
        <f t="shared" ref="F4:F34" si="1">STDEV(B4:D4)</f>
        <v>0.10445335482086411</v>
      </c>
    </row>
    <row r="5" spans="1:9" x14ac:dyDescent="0.35">
      <c r="A5" s="5" t="s">
        <v>16</v>
      </c>
      <c r="B5" s="4">
        <v>0.15690000000000001</v>
      </c>
      <c r="C5" s="4">
        <v>0.14219999999999999</v>
      </c>
      <c r="D5" s="4">
        <v>0.39419999999999999</v>
      </c>
      <c r="E5" s="8">
        <f t="shared" si="0"/>
        <v>0.2311</v>
      </c>
      <c r="F5" s="8">
        <f t="shared" si="1"/>
        <v>0.14143984587095673</v>
      </c>
    </row>
    <row r="6" spans="1:9" x14ac:dyDescent="0.35">
      <c r="A6" s="6" t="s">
        <v>9</v>
      </c>
      <c r="B6" s="6">
        <f>AVERAGE(B3:B5)</f>
        <v>0.16793333333333335</v>
      </c>
      <c r="C6" s="6">
        <f>AVERAGE(C3:C5)</f>
        <v>0.14626666666666666</v>
      </c>
      <c r="D6" s="6">
        <f>AVERAGE(D3:D5)</f>
        <v>0.35123333333333334</v>
      </c>
      <c r="E6" s="9">
        <f t="shared" si="0"/>
        <v>0.2218111111111111</v>
      </c>
      <c r="F6" s="6">
        <f t="shared" si="1"/>
        <v>0.11260526104412184</v>
      </c>
    </row>
    <row r="7" spans="1:9" x14ac:dyDescent="0.35">
      <c r="A7" s="5" t="s">
        <v>17</v>
      </c>
      <c r="B7" s="4">
        <v>0.17469999999999999</v>
      </c>
      <c r="C7" s="4">
        <v>0.15229999999999999</v>
      </c>
      <c r="D7" s="4">
        <v>0.33129999999999998</v>
      </c>
      <c r="E7" s="8">
        <f t="shared" si="0"/>
        <v>0.21943333333333329</v>
      </c>
      <c r="F7" s="8">
        <f t="shared" si="1"/>
        <v>9.7524629367833876E-2</v>
      </c>
      <c r="G7" s="4">
        <f>STDEV(B7:B9)</f>
        <v>1.7880809079382654E-2</v>
      </c>
      <c r="H7" s="4">
        <f>STDEV(C7:C9)</f>
        <v>2.5941536834454233E-2</v>
      </c>
      <c r="I7" s="4">
        <f>STDEV(D7:D9)</f>
        <v>3.1641112496244503E-2</v>
      </c>
    </row>
    <row r="8" spans="1:9" x14ac:dyDescent="0.35">
      <c r="A8" s="5" t="s">
        <v>17</v>
      </c>
      <c r="B8" s="4">
        <v>0.1431</v>
      </c>
      <c r="C8" s="4">
        <v>0.20380000000000001</v>
      </c>
      <c r="D8" s="4">
        <v>0.28270000000000001</v>
      </c>
      <c r="E8" s="8">
        <f t="shared" si="0"/>
        <v>0.20986666666666665</v>
      </c>
      <c r="F8" s="8">
        <f t="shared" si="1"/>
        <v>6.999745233459112E-2</v>
      </c>
    </row>
    <row r="9" spans="1:9" x14ac:dyDescent="0.35">
      <c r="A9" s="5" t="s">
        <v>17</v>
      </c>
      <c r="B9" s="4">
        <v>0.1444</v>
      </c>
      <c r="C9" s="4">
        <v>0.1726</v>
      </c>
      <c r="D9" s="4">
        <v>0.27189999999999998</v>
      </c>
      <c r="E9" s="8">
        <f t="shared" si="0"/>
        <v>0.1963</v>
      </c>
      <c r="F9" s="8">
        <f t="shared" si="1"/>
        <v>6.6972606340204521E-2</v>
      </c>
    </row>
    <row r="10" spans="1:9" x14ac:dyDescent="0.35">
      <c r="A10" s="6" t="s">
        <v>1</v>
      </c>
      <c r="B10" s="6">
        <f>AVERAGE(B7:B9)</f>
        <v>0.15406666666666666</v>
      </c>
      <c r="C10" s="6">
        <f>AVERAGE(C7:C9)</f>
        <v>0.17623333333333333</v>
      </c>
      <c r="D10" s="6">
        <f>AVERAGE(D7:D9)</f>
        <v>0.29529999999999995</v>
      </c>
      <c r="E10" s="9">
        <f t="shared" si="0"/>
        <v>0.20853333333333332</v>
      </c>
      <c r="F10" s="6">
        <f t="shared" si="1"/>
        <v>7.5955125640809154E-2</v>
      </c>
    </row>
    <row r="11" spans="1:9" x14ac:dyDescent="0.35">
      <c r="A11" s="5" t="s">
        <v>18</v>
      </c>
      <c r="B11" s="4">
        <v>0.12870000000000001</v>
      </c>
      <c r="C11" s="4">
        <v>0.1719</v>
      </c>
      <c r="D11" s="4">
        <v>0.115</v>
      </c>
      <c r="E11" s="8">
        <f t="shared" si="0"/>
        <v>0.13853333333333331</v>
      </c>
      <c r="F11" s="8">
        <f t="shared" si="1"/>
        <v>2.9697194031311103E-2</v>
      </c>
      <c r="G11" s="4">
        <f>STDEV(B11:B13)</f>
        <v>1.3879601339135537E-2</v>
      </c>
      <c r="H11" s="4">
        <f>STDEV(C11:C13)</f>
        <v>2.8151198908749502E-2</v>
      </c>
      <c r="I11" s="4">
        <f>STDEV(D11:D13)</f>
        <v>1.1892434569927212E-2</v>
      </c>
    </row>
    <row r="12" spans="1:9" x14ac:dyDescent="0.35">
      <c r="A12" s="5" t="s">
        <v>18</v>
      </c>
      <c r="B12" s="4">
        <v>0.15029999999999999</v>
      </c>
      <c r="C12" s="4">
        <v>0.2261</v>
      </c>
      <c r="D12" s="4">
        <v>0.13250000000000001</v>
      </c>
      <c r="E12" s="8">
        <f t="shared" si="0"/>
        <v>0.1696333333333333</v>
      </c>
      <c r="F12" s="8">
        <f t="shared" si="1"/>
        <v>4.9704862270540003E-2</v>
      </c>
    </row>
    <row r="13" spans="1:9" x14ac:dyDescent="0.35">
      <c r="A13" s="5" t="s">
        <v>18</v>
      </c>
      <c r="B13" s="4">
        <v>0.15459999999999999</v>
      </c>
      <c r="C13" s="4">
        <v>0.2122</v>
      </c>
      <c r="D13" s="4">
        <v>0.13769999999999999</v>
      </c>
      <c r="E13" s="8">
        <f t="shared" si="0"/>
        <v>0.16816666666666666</v>
      </c>
      <c r="F13" s="8">
        <f t="shared" si="1"/>
        <v>3.9058972507393659E-2</v>
      </c>
    </row>
    <row r="14" spans="1:9" x14ac:dyDescent="0.35">
      <c r="A14" s="6" t="s">
        <v>1</v>
      </c>
      <c r="B14" s="6">
        <f>AVERAGE(B11:B13)</f>
        <v>0.14453333333333332</v>
      </c>
      <c r="C14" s="6">
        <f>AVERAGE(C11:C13)</f>
        <v>0.20340000000000003</v>
      </c>
      <c r="D14" s="6">
        <f>AVERAGE(D11:D13)</f>
        <v>0.12839999999999999</v>
      </c>
      <c r="E14" s="9">
        <f t="shared" si="0"/>
        <v>0.15877777777777777</v>
      </c>
      <c r="F14" s="6">
        <f t="shared" si="1"/>
        <v>3.9476931848209287E-2</v>
      </c>
    </row>
    <row r="15" spans="1:9" x14ac:dyDescent="0.35">
      <c r="A15" s="5" t="s">
        <v>19</v>
      </c>
      <c r="B15" s="4">
        <v>8.2600000000000007E-2</v>
      </c>
      <c r="C15" s="4">
        <v>0.2104</v>
      </c>
      <c r="D15" s="4">
        <v>5.62E-2</v>
      </c>
      <c r="E15" s="8">
        <f t="shared" si="0"/>
        <v>0.11640000000000002</v>
      </c>
      <c r="F15" s="8">
        <f t="shared" si="1"/>
        <v>8.2469630774000643E-2</v>
      </c>
      <c r="G15" s="4">
        <f>STDEV(B15:B17)</f>
        <v>3.4933269720043804E-3</v>
      </c>
      <c r="H15" s="4">
        <f t="shared" ref="H15:I15" si="2">STDEV(C15:C17)</f>
        <v>1.4158507454295217E-2</v>
      </c>
      <c r="I15" s="4">
        <f t="shared" si="2"/>
        <v>8.1977639227617475E-3</v>
      </c>
    </row>
    <row r="16" spans="1:9" x14ac:dyDescent="0.35">
      <c r="A16" s="5" t="s">
        <v>19</v>
      </c>
      <c r="B16" s="4">
        <v>8.0100000000000005E-2</v>
      </c>
      <c r="C16" s="4">
        <v>0.22370000000000001</v>
      </c>
      <c r="D16" s="4">
        <v>6.1100000000000002E-2</v>
      </c>
      <c r="E16" s="8">
        <f t="shared" si="0"/>
        <v>0.12163333333333333</v>
      </c>
      <c r="F16" s="8">
        <f t="shared" si="1"/>
        <v>8.8901368568393452E-2</v>
      </c>
    </row>
    <row r="17" spans="1:9" x14ac:dyDescent="0.35">
      <c r="A17" s="5" t="s">
        <v>19</v>
      </c>
      <c r="B17" s="4">
        <v>8.6999999999999994E-2</v>
      </c>
      <c r="C17" s="4">
        <v>0.2387</v>
      </c>
      <c r="D17" s="4">
        <v>7.22E-2</v>
      </c>
      <c r="E17" s="8">
        <f t="shared" si="0"/>
        <v>0.13263333333333333</v>
      </c>
      <c r="F17" s="8">
        <f t="shared" si="1"/>
        <v>9.2154019626565026E-2</v>
      </c>
    </row>
    <row r="18" spans="1:9" x14ac:dyDescent="0.35">
      <c r="A18" s="6" t="s">
        <v>1</v>
      </c>
      <c r="B18" s="6">
        <f>AVERAGE(B15:B17)</f>
        <v>8.323333333333334E-2</v>
      </c>
      <c r="C18" s="6">
        <f>AVERAGE(C15:C17)</f>
        <v>0.2242666666666667</v>
      </c>
      <c r="D18" s="6">
        <f>AVERAGE(D15:D17)</f>
        <v>6.3166666666666663E-2</v>
      </c>
      <c r="E18" s="9">
        <f t="shared" si="0"/>
        <v>0.12355555555555557</v>
      </c>
      <c r="F18" s="6">
        <f t="shared" si="1"/>
        <v>8.7793585777684854E-2</v>
      </c>
    </row>
    <row r="19" spans="1:9" x14ac:dyDescent="0.35">
      <c r="A19" s="5" t="s">
        <v>20</v>
      </c>
      <c r="B19" s="4">
        <v>9.4600000000000004E-2</v>
      </c>
      <c r="C19" s="4">
        <v>4.3200000000000002E-2</v>
      </c>
      <c r="D19" s="4">
        <v>4.2099999999999999E-2</v>
      </c>
      <c r="E19" s="8">
        <f t="shared" si="0"/>
        <v>5.9966666666666668E-2</v>
      </c>
      <c r="F19" s="8">
        <f t="shared" si="1"/>
        <v>2.9998388845625269E-2</v>
      </c>
      <c r="G19" s="4">
        <f>STDEV(B19:B21)</f>
        <v>3.700450423034113E-3</v>
      </c>
      <c r="H19" s="4">
        <f t="shared" ref="H19:I19" si="3">STDEV(C19:C21)</f>
        <v>2.1126602503321098E-3</v>
      </c>
      <c r="I19" s="4">
        <f t="shared" si="3"/>
        <v>5.6083271421461618E-3</v>
      </c>
    </row>
    <row r="20" spans="1:9" x14ac:dyDescent="0.35">
      <c r="A20" s="5" t="s">
        <v>20</v>
      </c>
      <c r="B20" s="4">
        <v>9.8400000000000001E-2</v>
      </c>
      <c r="C20" s="4">
        <v>4.3499999999999997E-2</v>
      </c>
      <c r="D20" s="4">
        <v>3.2099999999999997E-2</v>
      </c>
      <c r="E20" s="8">
        <f t="shared" si="0"/>
        <v>5.7999999999999996E-2</v>
      </c>
      <c r="F20" s="8">
        <f t="shared" si="1"/>
        <v>3.5448695321548873E-2</v>
      </c>
    </row>
    <row r="21" spans="1:9" x14ac:dyDescent="0.35">
      <c r="A21" s="5" t="s">
        <v>20</v>
      </c>
      <c r="B21" s="4">
        <v>9.0999999999999998E-2</v>
      </c>
      <c r="C21" s="4">
        <v>3.9699999999999999E-2</v>
      </c>
      <c r="D21" s="4">
        <v>3.27E-2</v>
      </c>
      <c r="E21" s="8">
        <f t="shared" si="0"/>
        <v>5.4466666666666663E-2</v>
      </c>
      <c r="F21" s="8">
        <f t="shared" si="1"/>
        <v>3.1831797519671023E-2</v>
      </c>
    </row>
    <row r="22" spans="1:9" x14ac:dyDescent="0.35">
      <c r="A22" s="6" t="s">
        <v>1</v>
      </c>
      <c r="B22" s="6">
        <f>AVERAGE(B19:B21)</f>
        <v>9.4666666666666677E-2</v>
      </c>
      <c r="C22" s="6">
        <f>AVERAGE(C19:C21)</f>
        <v>4.2133333333333335E-2</v>
      </c>
      <c r="D22" s="6">
        <f>AVERAGE(D19:D21)</f>
        <v>3.5633333333333329E-2</v>
      </c>
      <c r="E22" s="9">
        <f t="shared" si="0"/>
        <v>5.7477777777777773E-2</v>
      </c>
      <c r="F22" s="6">
        <f t="shared" si="1"/>
        <v>3.237008792994845E-2</v>
      </c>
    </row>
    <row r="23" spans="1:9" x14ac:dyDescent="0.35">
      <c r="A23" s="5" t="s">
        <v>21</v>
      </c>
      <c r="B23" s="4">
        <v>4.02E-2</v>
      </c>
      <c r="C23" s="4">
        <v>2.2700000000000001E-2</v>
      </c>
      <c r="D23" s="4">
        <v>7.4000000000000003E-3</v>
      </c>
      <c r="E23" s="8">
        <f t="shared" si="0"/>
        <v>2.3433333333333334E-2</v>
      </c>
      <c r="F23" s="8">
        <f t="shared" si="1"/>
        <v>1.6412292141359572E-2</v>
      </c>
      <c r="G23" s="4">
        <f>STDEV(B23:B25)</f>
        <v>1.1676186592091316E-3</v>
      </c>
      <c r="H23" s="4">
        <f t="shared" ref="H23:I23" si="4">STDEV(C23:C25)</f>
        <v>1.2523677574897881E-2</v>
      </c>
      <c r="I23" s="4">
        <f t="shared" si="4"/>
        <v>5.5217750769114109E-3</v>
      </c>
    </row>
    <row r="24" spans="1:9" x14ac:dyDescent="0.35">
      <c r="A24" s="5" t="s">
        <v>21</v>
      </c>
      <c r="B24" s="4">
        <v>3.8699999999999998E-2</v>
      </c>
      <c r="C24" s="4">
        <v>2.2499999999999998E-3</v>
      </c>
      <c r="D24" s="4">
        <v>9.1000000000000004E-3</v>
      </c>
      <c r="E24" s="8">
        <f t="shared" si="0"/>
        <v>1.6683333333333331E-2</v>
      </c>
      <c r="F24" s="8">
        <f t="shared" si="1"/>
        <v>1.9372166459467908E-2</v>
      </c>
    </row>
    <row r="25" spans="1:9" x14ac:dyDescent="0.35">
      <c r="A25" s="5" t="s">
        <v>21</v>
      </c>
      <c r="B25" s="4">
        <v>3.7900000000000003E-2</v>
      </c>
      <c r="C25" s="4">
        <v>2.5000000000000001E-2</v>
      </c>
      <c r="D25" s="4">
        <v>1.77E-2</v>
      </c>
      <c r="E25" s="8">
        <f t="shared" si="0"/>
        <v>2.6866666666666667E-2</v>
      </c>
      <c r="F25" s="8">
        <f t="shared" si="1"/>
        <v>1.0228554801795485E-2</v>
      </c>
    </row>
    <row r="26" spans="1:9" x14ac:dyDescent="0.35">
      <c r="A26" s="6" t="s">
        <v>1</v>
      </c>
      <c r="B26" s="6">
        <f>AVERAGE(B23:B25)</f>
        <v>3.8933333333333334E-2</v>
      </c>
      <c r="C26" s="6">
        <f>AVERAGE(C23:C25)</f>
        <v>1.6650000000000002E-2</v>
      </c>
      <c r="D26" s="6">
        <f>AVERAGE(D23:D25)</f>
        <v>1.14E-2</v>
      </c>
      <c r="E26" s="9">
        <f t="shared" si="0"/>
        <v>2.232777777777778E-2</v>
      </c>
      <c r="F26" s="6">
        <f t="shared" si="1"/>
        <v>1.4618446616569128E-2</v>
      </c>
    </row>
    <row r="27" spans="1:9" x14ac:dyDescent="0.35">
      <c r="A27" s="4" t="s">
        <v>22</v>
      </c>
      <c r="B27" s="4">
        <v>4.8999999999999998E-3</v>
      </c>
      <c r="C27" s="4">
        <v>1.32E-2</v>
      </c>
      <c r="D27" s="4">
        <v>3.3999999999999998E-3</v>
      </c>
      <c r="E27" s="8">
        <f t="shared" si="0"/>
        <v>7.1666666666666658E-3</v>
      </c>
      <c r="F27" s="8">
        <f t="shared" si="1"/>
        <v>5.2785730394997237E-3</v>
      </c>
      <c r="G27" s="4">
        <f>STDEV(B27:B29)</f>
        <v>8.504900548115382E-4</v>
      </c>
      <c r="H27" s="4">
        <f t="shared" ref="H27:I27" si="5">STDEV(C27:C29)</f>
        <v>2.4879710609249468E-3</v>
      </c>
      <c r="I27" s="4">
        <f t="shared" si="5"/>
        <v>1.77857620959388E-3</v>
      </c>
    </row>
    <row r="28" spans="1:9" x14ac:dyDescent="0.35">
      <c r="A28" s="4" t="s">
        <v>22</v>
      </c>
      <c r="B28" s="4">
        <v>6.1999999999999998E-3</v>
      </c>
      <c r="C28" s="4">
        <v>1.8100000000000002E-2</v>
      </c>
      <c r="D28" s="4">
        <v>1E-4</v>
      </c>
      <c r="E28" s="8">
        <f t="shared" si="0"/>
        <v>8.1333333333333344E-3</v>
      </c>
      <c r="F28" s="8">
        <f t="shared" si="1"/>
        <v>9.154416056381386E-3</v>
      </c>
    </row>
    <row r="29" spans="1:9" x14ac:dyDescent="0.35">
      <c r="A29" s="4" t="s">
        <v>22</v>
      </c>
      <c r="B29" s="4">
        <v>6.4999999999999997E-3</v>
      </c>
      <c r="C29" s="4">
        <v>1.6400000000000001E-2</v>
      </c>
      <c r="D29" s="4">
        <v>5.9999999999999995E-4</v>
      </c>
      <c r="E29" s="8">
        <f t="shared" si="0"/>
        <v>7.8333333333333328E-3</v>
      </c>
      <c r="F29" s="8">
        <f t="shared" si="1"/>
        <v>7.9839422175597783E-3</v>
      </c>
    </row>
    <row r="30" spans="1:9" x14ac:dyDescent="0.35">
      <c r="A30" s="6" t="s">
        <v>1</v>
      </c>
      <c r="B30" s="6">
        <f>AVERAGE(B27:B29)</f>
        <v>5.8666666666666659E-3</v>
      </c>
      <c r="C30" s="6">
        <f>AVERAGE(C27:C29)</f>
        <v>1.5900000000000001E-2</v>
      </c>
      <c r="D30" s="6">
        <f>AVERAGE(D27:D29)</f>
        <v>1.3666666666666664E-3</v>
      </c>
      <c r="E30" s="9">
        <f t="shared" si="0"/>
        <v>7.7111111111111104E-3</v>
      </c>
      <c r="F30" s="6">
        <f t="shared" si="1"/>
        <v>7.4401563105842032E-3</v>
      </c>
    </row>
    <row r="31" spans="1:9" x14ac:dyDescent="0.35">
      <c r="A31" s="4" t="s">
        <v>10</v>
      </c>
      <c r="B31" s="4">
        <v>1.1000000000000001E-3</v>
      </c>
      <c r="C31" s="4">
        <v>1.1999999999999999E-3</v>
      </c>
      <c r="D31" s="4">
        <v>1.6999999999999999E-3</v>
      </c>
      <c r="E31" s="8">
        <f t="shared" si="0"/>
        <v>1.3333333333333333E-3</v>
      </c>
      <c r="F31" s="8">
        <f t="shared" si="1"/>
        <v>3.2145502536643178E-4</v>
      </c>
      <c r="G31" s="4">
        <f>STDEV(B31:B33)</f>
        <v>2.8867513459481295E-4</v>
      </c>
      <c r="H31" s="4">
        <f t="shared" ref="H31:I31" si="6">STDEV(C31:C33)</f>
        <v>1.5275252316519463E-4</v>
      </c>
      <c r="I31" s="4">
        <f t="shared" si="6"/>
        <v>1.5275252316519474E-4</v>
      </c>
    </row>
    <row r="32" spans="1:9" x14ac:dyDescent="0.35">
      <c r="A32" s="4" t="s">
        <v>10</v>
      </c>
      <c r="B32" s="4">
        <v>1.1000000000000001E-3</v>
      </c>
      <c r="C32" s="4">
        <v>1.1000000000000001E-3</v>
      </c>
      <c r="D32" s="4">
        <v>1.8E-3</v>
      </c>
      <c r="E32" s="8">
        <f t="shared" si="0"/>
        <v>1.3333333333333333E-3</v>
      </c>
      <c r="F32" s="8">
        <f t="shared" si="1"/>
        <v>4.0414518843273796E-4</v>
      </c>
    </row>
    <row r="33" spans="1:6" x14ac:dyDescent="0.35">
      <c r="A33" s="4" t="s">
        <v>10</v>
      </c>
      <c r="B33" s="4">
        <v>5.9999999999999995E-4</v>
      </c>
      <c r="C33" s="4">
        <v>8.9999999999999998E-4</v>
      </c>
      <c r="D33" s="4">
        <v>2E-3</v>
      </c>
      <c r="E33" s="8">
        <f t="shared" si="0"/>
        <v>1.1666666666666668E-3</v>
      </c>
      <c r="F33" s="8">
        <f t="shared" si="1"/>
        <v>7.3711147958319936E-4</v>
      </c>
    </row>
    <row r="34" spans="1:6" x14ac:dyDescent="0.35">
      <c r="A34" s="6" t="s">
        <v>1</v>
      </c>
      <c r="B34" s="6">
        <f>AVERAGE(B31:B33)</f>
        <v>9.3333333333333332E-4</v>
      </c>
      <c r="C34" s="6">
        <f>AVERAGE(C31:C33)</f>
        <v>1.0666666666666665E-3</v>
      </c>
      <c r="D34" s="6">
        <f>AVERAGE(D31:D33)</f>
        <v>1.8333333333333333E-3</v>
      </c>
      <c r="E34" s="9">
        <f t="shared" si="0"/>
        <v>1.2777777777777779E-3</v>
      </c>
      <c r="F34" s="6">
        <f t="shared" si="1"/>
        <v>4.8572206654209769E-4</v>
      </c>
    </row>
    <row r="35" spans="1:6" x14ac:dyDescent="0.35">
      <c r="F35" s="10">
        <f>AVERAGE(F6,F10,F14,F18,F22,F26,F30,F34)</f>
        <v>4.6343164654308627E-2</v>
      </c>
    </row>
  </sheetData>
  <phoneticPr fontId="7" type="noConversion"/>
  <pageMargins left="0.7" right="0.7" top="0.75" bottom="0.75" header="0.3" footer="0.3"/>
  <ignoredErrors>
    <ignoredError sqref="E19:E21 E27:E29 E23:E25 E15:E17 E11:E13 E7:E9 E3:E5 F3:F5 F7:F9 F11:F13 F15:F17 F19:F21 F23:F25 F27:F29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ABB43-4FE5-438D-826D-90853DB7F138}">
  <dimension ref="A1:I9"/>
  <sheetViews>
    <sheetView topLeftCell="A22" zoomScale="70" zoomScaleNormal="70" workbookViewId="0">
      <selection activeCell="P17" sqref="P17"/>
    </sheetView>
  </sheetViews>
  <sheetFormatPr defaultRowHeight="14.5" x14ac:dyDescent="0.35"/>
  <cols>
    <col min="2" max="3" width="12.453125" customWidth="1"/>
    <col min="4" max="5" width="15.453125" customWidth="1"/>
    <col min="6" max="7" width="11.453125" customWidth="1"/>
    <col min="8" max="8" width="15.26953125" customWidth="1"/>
  </cols>
  <sheetData>
    <row r="1" spans="1:9" x14ac:dyDescent="0.35">
      <c r="B1" t="s">
        <v>35</v>
      </c>
      <c r="C1" t="s">
        <v>39</v>
      </c>
      <c r="D1" t="s">
        <v>36</v>
      </c>
      <c r="E1" t="s">
        <v>39</v>
      </c>
      <c r="F1" t="s">
        <v>37</v>
      </c>
      <c r="G1" t="s">
        <v>39</v>
      </c>
      <c r="H1" t="s">
        <v>38</v>
      </c>
      <c r="I1" t="s">
        <v>39</v>
      </c>
    </row>
    <row r="2" spans="1:9" x14ac:dyDescent="0.35">
      <c r="A2" t="s">
        <v>16</v>
      </c>
      <c r="B2">
        <v>0.2218</v>
      </c>
      <c r="C2">
        <f t="shared" ref="C2:C9" si="0">B2/0.02</f>
        <v>11.09</v>
      </c>
      <c r="D2">
        <v>3.9699999999999999E-2</v>
      </c>
      <c r="E2">
        <f t="shared" ref="E2:E9" si="1">D2/0.02</f>
        <v>1.9849999999999999</v>
      </c>
      <c r="F2">
        <v>0.13039999999999999</v>
      </c>
      <c r="G2">
        <f t="shared" ref="G2:G9" si="2">F2/0.02</f>
        <v>6.52</v>
      </c>
      <c r="H2">
        <v>9.2899999999999996E-2</v>
      </c>
      <c r="I2">
        <f t="shared" ref="I2:I9" si="3">H2/0.02</f>
        <v>4.6449999999999996</v>
      </c>
    </row>
    <row r="3" spans="1:9" x14ac:dyDescent="0.35">
      <c r="A3" t="s">
        <v>17</v>
      </c>
      <c r="B3">
        <v>0.20849999999999999</v>
      </c>
      <c r="C3">
        <f t="shared" si="0"/>
        <v>10.424999999999999</v>
      </c>
      <c r="D3">
        <v>0.1447</v>
      </c>
      <c r="E3">
        <f t="shared" si="1"/>
        <v>7.2349999999999994</v>
      </c>
      <c r="F3">
        <v>0.18790000000000001</v>
      </c>
      <c r="G3">
        <f t="shared" si="2"/>
        <v>9.3949999999999996</v>
      </c>
      <c r="H3">
        <v>6.4799999999999996E-2</v>
      </c>
      <c r="I3">
        <f t="shared" si="3"/>
        <v>3.2399999999999998</v>
      </c>
    </row>
    <row r="4" spans="1:9" x14ac:dyDescent="0.35">
      <c r="A4" t="s">
        <v>18</v>
      </c>
      <c r="B4">
        <v>0.1588</v>
      </c>
      <c r="C4">
        <f t="shared" si="0"/>
        <v>7.9399999999999995</v>
      </c>
      <c r="D4">
        <v>6.5199999999999994E-2</v>
      </c>
      <c r="E4">
        <f t="shared" si="1"/>
        <v>3.26</v>
      </c>
      <c r="F4">
        <v>0.152</v>
      </c>
      <c r="G4">
        <f t="shared" si="2"/>
        <v>7.6</v>
      </c>
      <c r="H4">
        <v>5.28E-2</v>
      </c>
      <c r="I4">
        <f t="shared" si="3"/>
        <v>2.64</v>
      </c>
    </row>
    <row r="5" spans="1:9" x14ac:dyDescent="0.35">
      <c r="A5" t="s">
        <v>19</v>
      </c>
      <c r="B5">
        <v>0.1236</v>
      </c>
      <c r="C5">
        <f t="shared" si="0"/>
        <v>6.18</v>
      </c>
      <c r="D5">
        <v>0.1056</v>
      </c>
      <c r="E5">
        <f t="shared" si="1"/>
        <v>5.28</v>
      </c>
      <c r="F5">
        <v>7.6200000000000004E-2</v>
      </c>
      <c r="G5">
        <f t="shared" si="2"/>
        <v>3.81</v>
      </c>
      <c r="H5">
        <v>7.22E-2</v>
      </c>
      <c r="I5">
        <f t="shared" si="3"/>
        <v>3.61</v>
      </c>
    </row>
    <row r="6" spans="1:9" x14ac:dyDescent="0.35">
      <c r="A6" t="s">
        <v>20</v>
      </c>
      <c r="B6">
        <v>5.7500000000000002E-2</v>
      </c>
      <c r="C6">
        <f t="shared" si="0"/>
        <v>2.875</v>
      </c>
      <c r="D6">
        <v>1.11E-2</v>
      </c>
      <c r="E6">
        <f t="shared" si="1"/>
        <v>0.55500000000000005</v>
      </c>
      <c r="F6">
        <v>3.8199999999999998E-2</v>
      </c>
      <c r="G6">
        <f t="shared" si="2"/>
        <v>1.91</v>
      </c>
      <c r="H6">
        <v>9.1000000000000004E-3</v>
      </c>
      <c r="I6">
        <f t="shared" si="3"/>
        <v>0.45500000000000002</v>
      </c>
    </row>
    <row r="7" spans="1:9" x14ac:dyDescent="0.35">
      <c r="A7" t="s">
        <v>21</v>
      </c>
      <c r="B7">
        <v>2.23E-2</v>
      </c>
      <c r="C7">
        <f t="shared" si="0"/>
        <v>1.115</v>
      </c>
      <c r="D7">
        <v>1.84E-2</v>
      </c>
      <c r="E7">
        <f t="shared" si="1"/>
        <v>0.91999999999999993</v>
      </c>
      <c r="F7">
        <v>3.1300000000000001E-2</v>
      </c>
      <c r="G7">
        <f t="shared" si="2"/>
        <v>1.5649999999999999</v>
      </c>
      <c r="H7">
        <v>1.8599999999999998E-2</v>
      </c>
      <c r="I7">
        <f t="shared" si="3"/>
        <v>0.92999999999999994</v>
      </c>
    </row>
    <row r="8" spans="1:9" x14ac:dyDescent="0.35">
      <c r="A8" t="s">
        <v>22</v>
      </c>
      <c r="B8">
        <v>7.7000000000000002E-3</v>
      </c>
      <c r="C8">
        <f t="shared" si="0"/>
        <v>0.38500000000000001</v>
      </c>
      <c r="D8">
        <v>2.3E-3</v>
      </c>
      <c r="E8">
        <f t="shared" si="1"/>
        <v>0.11499999999999999</v>
      </c>
      <c r="F8">
        <v>9.4999999999999998E-3</v>
      </c>
      <c r="G8">
        <f t="shared" si="2"/>
        <v>0.47499999999999998</v>
      </c>
      <c r="H8">
        <v>3.0000000000000001E-3</v>
      </c>
      <c r="I8">
        <f t="shared" si="3"/>
        <v>0.15</v>
      </c>
    </row>
    <row r="9" spans="1:9" x14ac:dyDescent="0.35">
      <c r="A9" t="s">
        <v>23</v>
      </c>
      <c r="B9">
        <v>1.2999999999999999E-3</v>
      </c>
      <c r="C9">
        <f t="shared" si="0"/>
        <v>6.5000000000000002E-2</v>
      </c>
      <c r="D9">
        <v>2.9999999999999997E-4</v>
      </c>
      <c r="E9">
        <f t="shared" si="1"/>
        <v>1.4999999999999998E-2</v>
      </c>
      <c r="F9">
        <v>2.0999999999999999E-3</v>
      </c>
      <c r="G9">
        <f t="shared" si="2"/>
        <v>0.105</v>
      </c>
      <c r="H9">
        <v>2E-3</v>
      </c>
      <c r="I9">
        <f t="shared" si="3"/>
        <v>0.1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AF0A9-4C4A-423B-A177-A0AA839C51E4}">
  <dimension ref="A1:K35"/>
  <sheetViews>
    <sheetView topLeftCell="B31" zoomScaleNormal="100" workbookViewId="0">
      <selection activeCell="A32" sqref="A32"/>
    </sheetView>
  </sheetViews>
  <sheetFormatPr defaultColWidth="8.90625" defaultRowHeight="15.5" x14ac:dyDescent="0.35"/>
  <cols>
    <col min="1" max="1" width="8.90625" style="4"/>
    <col min="2" max="2" width="18.08984375" style="4" customWidth="1"/>
    <col min="3" max="3" width="24" style="4" customWidth="1"/>
    <col min="4" max="4" width="18.36328125" style="4" customWidth="1"/>
    <col min="5" max="5" width="32.7265625" style="4" hidden="1" customWidth="1"/>
    <col min="6" max="6" width="24.6328125" style="4" hidden="1" customWidth="1"/>
    <col min="7" max="7" width="24.6328125" style="4" customWidth="1"/>
    <col min="8" max="10" width="19" style="4" customWidth="1"/>
    <col min="11" max="11" width="17.90625" style="4" customWidth="1"/>
    <col min="12" max="12" width="24.36328125" style="4" customWidth="1"/>
    <col min="13" max="16384" width="8.90625" style="4"/>
  </cols>
  <sheetData>
    <row r="1" spans="1:11" x14ac:dyDescent="0.35">
      <c r="B1" s="4" t="s">
        <v>2</v>
      </c>
      <c r="C1" s="4" t="s">
        <v>3</v>
      </c>
      <c r="D1" s="4" t="s">
        <v>4</v>
      </c>
    </row>
    <row r="2" spans="1:11" x14ac:dyDescent="0.35">
      <c r="A2" s="4" t="s">
        <v>0</v>
      </c>
      <c r="B2" s="4" t="s">
        <v>5</v>
      </c>
      <c r="C2" s="4" t="s">
        <v>5</v>
      </c>
      <c r="D2" s="4" t="s">
        <v>6</v>
      </c>
      <c r="E2" s="4" t="s">
        <v>25</v>
      </c>
      <c r="F2" s="4" t="s">
        <v>26</v>
      </c>
      <c r="G2" s="4" t="s">
        <v>24</v>
      </c>
      <c r="H2" s="4" t="s">
        <v>43</v>
      </c>
      <c r="I2" s="4" t="s">
        <v>41</v>
      </c>
      <c r="J2" s="4" t="s">
        <v>42</v>
      </c>
      <c r="K2" s="4" t="s">
        <v>27</v>
      </c>
    </row>
    <row r="3" spans="1:11" x14ac:dyDescent="0.35">
      <c r="A3" s="5" t="s">
        <v>16</v>
      </c>
      <c r="B3" s="4">
        <v>8.9800000000000005E-2</v>
      </c>
      <c r="C3" s="4">
        <v>0.1008</v>
      </c>
      <c r="D3" s="4">
        <v>0.20960000000000001</v>
      </c>
      <c r="E3" s="4">
        <f>AVERAGE(B3,C3,D3)</f>
        <v>0.13339999999999999</v>
      </c>
      <c r="F3" s="4">
        <v>0.21976666666666667</v>
      </c>
      <c r="G3" s="4">
        <f>STDEV(B3:D3)</f>
        <v>6.6219936575022509E-2</v>
      </c>
      <c r="H3" s="4">
        <f>STDEV(B3:B5)</f>
        <v>2.1408176008245072E-2</v>
      </c>
      <c r="I3" s="4">
        <f t="shared" ref="I3:J3" si="0">STDEV(C3:C5)</f>
        <v>2.8501461950807584E-3</v>
      </c>
      <c r="J3" s="4">
        <f t="shared" si="0"/>
        <v>2.7430092963750759E-2</v>
      </c>
      <c r="K3" s="4">
        <f>E3/F3</f>
        <v>0.60700743212498098</v>
      </c>
    </row>
    <row r="4" spans="1:11" x14ac:dyDescent="0.35">
      <c r="A4" s="5" t="s">
        <v>16</v>
      </c>
      <c r="B4" s="4">
        <v>9.5500000000000002E-2</v>
      </c>
      <c r="C4" s="4">
        <v>9.7900000000000001E-2</v>
      </c>
      <c r="D4" s="4">
        <v>0.15570000000000001</v>
      </c>
      <c r="E4" s="4">
        <f t="shared" ref="E4:E34" si="1">AVERAGE(B4,C4,D4)</f>
        <v>0.11636666666666667</v>
      </c>
      <c r="F4" s="4">
        <v>0.21456666666666666</v>
      </c>
      <c r="G4" s="4">
        <f t="shared" ref="G4:G34" si="2">STDEV(B4:D4)</f>
        <v>3.408479621962459E-2</v>
      </c>
      <c r="K4" s="4">
        <f t="shared" ref="K4:K34" si="3">E4/F4</f>
        <v>0.54233338511729068</v>
      </c>
    </row>
    <row r="5" spans="1:11" x14ac:dyDescent="0.35">
      <c r="A5" s="5" t="s">
        <v>16</v>
      </c>
      <c r="B5" s="4">
        <v>0.12939999999999999</v>
      </c>
      <c r="C5" s="4">
        <v>0.1036</v>
      </c>
      <c r="D5" s="4">
        <v>0.1915</v>
      </c>
      <c r="E5" s="4">
        <f t="shared" si="1"/>
        <v>0.14149999999999999</v>
      </c>
      <c r="F5" s="4">
        <v>0.2311</v>
      </c>
      <c r="G5" s="4">
        <f t="shared" si="2"/>
        <v>4.5181965428697367E-2</v>
      </c>
      <c r="K5" s="4">
        <f t="shared" si="3"/>
        <v>0.61228905235828635</v>
      </c>
    </row>
    <row r="6" spans="1:11" x14ac:dyDescent="0.35">
      <c r="A6" s="6" t="s">
        <v>9</v>
      </c>
      <c r="B6" s="6">
        <f>AVERAGE(B3,B4,B5)</f>
        <v>0.10489999999999999</v>
      </c>
      <c r="C6" s="6">
        <f t="shared" ref="C6:D6" si="4">AVERAGE(C3,C4,C5)</f>
        <v>0.10076666666666667</v>
      </c>
      <c r="D6" s="6">
        <f t="shared" si="4"/>
        <v>0.18559999999999999</v>
      </c>
      <c r="E6" s="7">
        <f t="shared" si="1"/>
        <v>0.13042222222222222</v>
      </c>
      <c r="F6" s="7">
        <v>0.2218111111111111</v>
      </c>
      <c r="G6" s="6">
        <f t="shared" si="2"/>
        <v>4.7830026985999925E-2</v>
      </c>
      <c r="H6" s="6"/>
      <c r="I6" s="6"/>
      <c r="J6" s="6"/>
      <c r="K6" s="11">
        <f t="shared" si="3"/>
        <v>0.5879877773881681</v>
      </c>
    </row>
    <row r="7" spans="1:11" x14ac:dyDescent="0.35">
      <c r="A7" s="5" t="s">
        <v>17</v>
      </c>
      <c r="B7" s="4">
        <v>9.5000000000000001E-2</v>
      </c>
      <c r="C7" s="4">
        <v>3.8800000000000001E-2</v>
      </c>
      <c r="D7" s="4">
        <v>0.28789999999999999</v>
      </c>
      <c r="E7" s="4">
        <f t="shared" si="1"/>
        <v>0.14056666666666665</v>
      </c>
      <c r="F7" s="4">
        <v>0.21943333333333329</v>
      </c>
      <c r="G7" s="4">
        <f t="shared" si="2"/>
        <v>0.13065199322372903</v>
      </c>
      <c r="H7" s="4">
        <f>STDEV(B7:B9)</f>
        <v>5.1934959324139301E-2</v>
      </c>
      <c r="I7" s="4">
        <f t="shared" ref="I7:J7" si="5">STDEV(C7:C9)</f>
        <v>0.10526083475506613</v>
      </c>
      <c r="J7" s="4">
        <f t="shared" si="5"/>
        <v>6.346923139075597E-2</v>
      </c>
      <c r="K7" s="4">
        <f t="shared" si="3"/>
        <v>0.6405893969314902</v>
      </c>
    </row>
    <row r="8" spans="1:11" x14ac:dyDescent="0.35">
      <c r="A8" s="5" t="s">
        <v>17</v>
      </c>
      <c r="B8" s="4">
        <v>0.18079999999999999</v>
      </c>
      <c r="C8" s="4">
        <v>0.1779</v>
      </c>
      <c r="D8" s="4">
        <v>0.18179999999999999</v>
      </c>
      <c r="E8" s="4">
        <f t="shared" si="1"/>
        <v>0.18016666666666667</v>
      </c>
      <c r="F8" s="4">
        <v>0.20986666666666665</v>
      </c>
      <c r="G8" s="4">
        <f t="shared" si="2"/>
        <v>2.0256686138984585E-3</v>
      </c>
      <c r="K8" s="4">
        <f t="shared" si="3"/>
        <v>0.85848157560355787</v>
      </c>
    </row>
    <row r="9" spans="1:11" x14ac:dyDescent="0.35">
      <c r="A9" s="5" t="s">
        <v>17</v>
      </c>
      <c r="B9" s="4">
        <v>0.18859999999999999</v>
      </c>
      <c r="C9" s="4">
        <v>0.2452</v>
      </c>
      <c r="D9" s="4">
        <v>0.29520000000000002</v>
      </c>
      <c r="E9" s="4">
        <f t="shared" si="1"/>
        <v>0.24299999999999999</v>
      </c>
      <c r="F9" s="4">
        <v>0.1963</v>
      </c>
      <c r="G9" s="4">
        <f t="shared" si="2"/>
        <v>5.3334041661963115E-2</v>
      </c>
      <c r="K9" s="13">
        <f t="shared" si="3"/>
        <v>1.237901171676006</v>
      </c>
    </row>
    <row r="10" spans="1:11" x14ac:dyDescent="0.35">
      <c r="A10" s="6" t="s">
        <v>1</v>
      </c>
      <c r="B10" s="6">
        <f>AVERAGE(B7,B8,B9)</f>
        <v>0.15479999999999999</v>
      </c>
      <c r="C10" s="6">
        <f>AVERAGE(C7,C8,C9)</f>
        <v>0.15396666666666667</v>
      </c>
      <c r="D10" s="6">
        <f>AVERAGE(D7,D8,D9)</f>
        <v>0.25496666666666667</v>
      </c>
      <c r="E10" s="7">
        <f t="shared" si="1"/>
        <v>0.18791111111111111</v>
      </c>
      <c r="F10" s="7">
        <v>0.20853333333333332</v>
      </c>
      <c r="G10" s="6">
        <f t="shared" si="2"/>
        <v>5.8073309353430649E-2</v>
      </c>
      <c r="H10" s="6"/>
      <c r="I10" s="6"/>
      <c r="J10" s="6"/>
      <c r="K10" s="11">
        <f t="shared" si="3"/>
        <v>0.90110826939471445</v>
      </c>
    </row>
    <row r="11" spans="1:11" x14ac:dyDescent="0.35">
      <c r="A11" s="5" t="s">
        <v>18</v>
      </c>
      <c r="B11" s="4">
        <v>0.14399999999999999</v>
      </c>
      <c r="C11" s="4">
        <v>0.16370000000000001</v>
      </c>
      <c r="D11" s="4">
        <v>0.15909999999999999</v>
      </c>
      <c r="E11" s="4">
        <f t="shared" si="1"/>
        <v>0.15559999999999999</v>
      </c>
      <c r="F11" s="4">
        <v>0.13853333333333331</v>
      </c>
      <c r="G11" s="4">
        <f t="shared" si="2"/>
        <v>1.0305823596394429E-2</v>
      </c>
      <c r="H11" s="4">
        <f>STDEV(B11:B13)</f>
        <v>2.0016326669329978E-2</v>
      </c>
      <c r="I11" s="4">
        <f t="shared" ref="I11:J11" si="6">STDEV(C11:C13)</f>
        <v>2.3269149819736226E-2</v>
      </c>
      <c r="J11" s="4">
        <f t="shared" si="6"/>
        <v>3.2082757570591439E-2</v>
      </c>
      <c r="K11" s="13">
        <f t="shared" si="3"/>
        <v>1.1231953801732435</v>
      </c>
    </row>
    <row r="12" spans="1:11" x14ac:dyDescent="0.35">
      <c r="A12" s="5" t="s">
        <v>18</v>
      </c>
      <c r="B12" s="4">
        <v>0.1226</v>
      </c>
      <c r="C12" s="4">
        <v>0.20369999999999999</v>
      </c>
      <c r="D12" s="4">
        <v>0.186</v>
      </c>
      <c r="E12" s="4">
        <f t="shared" si="1"/>
        <v>0.17076666666666665</v>
      </c>
      <c r="F12" s="4">
        <v>0.1696333333333333</v>
      </c>
      <c r="G12" s="4">
        <f t="shared" si="2"/>
        <v>4.2642037162093152E-2</v>
      </c>
      <c r="K12" s="13">
        <f t="shared" si="3"/>
        <v>1.0066810768323837</v>
      </c>
    </row>
    <row r="13" spans="1:11" x14ac:dyDescent="0.35">
      <c r="A13" s="5" t="s">
        <v>18</v>
      </c>
      <c r="B13" s="4">
        <v>0.104</v>
      </c>
      <c r="C13" s="4">
        <v>0.16309999999999999</v>
      </c>
      <c r="D13" s="4">
        <v>0.1221</v>
      </c>
      <c r="E13" s="4">
        <f t="shared" si="1"/>
        <v>0.12973333333333334</v>
      </c>
      <c r="F13" s="4">
        <v>0.16816666666666666</v>
      </c>
      <c r="G13" s="4">
        <f t="shared" si="2"/>
        <v>3.0280411710102841E-2</v>
      </c>
      <c r="K13" s="4">
        <f t="shared" si="3"/>
        <v>0.77145688800792867</v>
      </c>
    </row>
    <row r="14" spans="1:11" x14ac:dyDescent="0.35">
      <c r="A14" s="6" t="s">
        <v>1</v>
      </c>
      <c r="B14" s="6">
        <f>AVERAGE(B11,B12,B13)</f>
        <v>0.12353333333333333</v>
      </c>
      <c r="C14" s="6">
        <f>AVERAGE(C11,C12,C13)</f>
        <v>0.17683333333333331</v>
      </c>
      <c r="D14" s="6">
        <f>AVERAGE(D11,D12,D13)</f>
        <v>0.15573333333333331</v>
      </c>
      <c r="E14" s="7">
        <f t="shared" si="1"/>
        <v>0.15203333333333333</v>
      </c>
      <c r="F14" s="7">
        <v>0.15877777777777777</v>
      </c>
      <c r="G14" s="6">
        <f t="shared" si="2"/>
        <v>2.6841944787961942E-2</v>
      </c>
      <c r="H14" s="6"/>
      <c r="I14" s="6"/>
      <c r="J14" s="6"/>
      <c r="K14" s="11">
        <f t="shared" si="3"/>
        <v>0.95752274317704689</v>
      </c>
    </row>
    <row r="15" spans="1:11" x14ac:dyDescent="0.35">
      <c r="A15" s="5" t="s">
        <v>19</v>
      </c>
      <c r="B15" s="4">
        <v>7.17E-2</v>
      </c>
      <c r="C15" s="4">
        <v>0.1237</v>
      </c>
      <c r="D15" s="4">
        <v>2.7799999999999998E-2</v>
      </c>
      <c r="E15" s="4">
        <f t="shared" si="1"/>
        <v>7.4400000000000008E-2</v>
      </c>
      <c r="F15" s="4">
        <v>0.11640000000000002</v>
      </c>
      <c r="G15" s="4">
        <f t="shared" si="2"/>
        <v>4.8006978659357435E-2</v>
      </c>
      <c r="H15" s="4">
        <f>STDEV(B15:B17)</f>
        <v>1.7873257490825079E-2</v>
      </c>
      <c r="I15" s="4">
        <f t="shared" ref="I15:J15" si="7">STDEV(C15:C17)</f>
        <v>6.2024699381241166E-2</v>
      </c>
      <c r="J15" s="4">
        <f t="shared" si="7"/>
        <v>1.2824325843229852E-2</v>
      </c>
      <c r="K15" s="4">
        <f t="shared" si="3"/>
        <v>0.63917525773195871</v>
      </c>
    </row>
    <row r="16" spans="1:11" x14ac:dyDescent="0.35">
      <c r="A16" s="5" t="s">
        <v>19</v>
      </c>
      <c r="B16" s="4">
        <v>5.11E-2</v>
      </c>
      <c r="C16" s="4">
        <v>9.7199999999999995E-2</v>
      </c>
      <c r="D16" s="4">
        <v>1.8800000000000001E-2</v>
      </c>
      <c r="E16" s="4">
        <f t="shared" si="1"/>
        <v>5.57E-2</v>
      </c>
      <c r="F16" s="4">
        <v>0.12163333333333333</v>
      </c>
      <c r="G16" s="4">
        <f t="shared" si="2"/>
        <v>3.9401903507318009E-2</v>
      </c>
      <c r="K16" s="4">
        <f t="shared" si="3"/>
        <v>0.45793368046040012</v>
      </c>
    </row>
    <row r="17" spans="1:11" x14ac:dyDescent="0.35">
      <c r="A17" s="5" t="s">
        <v>19</v>
      </c>
      <c r="B17" s="4">
        <v>3.61E-2</v>
      </c>
      <c r="C17" s="4">
        <v>0.21540000000000001</v>
      </c>
      <c r="D17" s="4">
        <v>4.41E-2</v>
      </c>
      <c r="E17" s="4">
        <f t="shared" si="1"/>
        <v>9.853333333333332E-2</v>
      </c>
      <c r="F17" s="4">
        <v>0.13263333333333333</v>
      </c>
      <c r="G17" s="4">
        <f t="shared" si="2"/>
        <v>0.10128851530816975</v>
      </c>
      <c r="K17" s="4">
        <f t="shared" si="3"/>
        <v>0.74290022618748419</v>
      </c>
    </row>
    <row r="18" spans="1:11" x14ac:dyDescent="0.35">
      <c r="A18" s="6" t="s">
        <v>1</v>
      </c>
      <c r="B18" s="6">
        <f>AVERAGE(B15,B16,B17)</f>
        <v>5.2966666666666662E-2</v>
      </c>
      <c r="C18" s="6">
        <f>AVERAGE(C15,C16,C17)</f>
        <v>0.14543333333333333</v>
      </c>
      <c r="D18" s="6">
        <f>AVERAGE(D15,D16,D17)</f>
        <v>3.0233333333333334E-2</v>
      </c>
      <c r="E18" s="7">
        <f t="shared" si="1"/>
        <v>7.6211111111111104E-2</v>
      </c>
      <c r="F18" s="7">
        <v>0.12355555555555557</v>
      </c>
      <c r="G18" s="6">
        <f t="shared" si="2"/>
        <v>6.1016294120080319E-2</v>
      </c>
      <c r="H18" s="6"/>
      <c r="I18" s="6"/>
      <c r="J18" s="6"/>
      <c r="K18" s="11">
        <f t="shared" si="3"/>
        <v>0.61681654676258979</v>
      </c>
    </row>
    <row r="19" spans="1:11" x14ac:dyDescent="0.35">
      <c r="A19" s="5" t="s">
        <v>20</v>
      </c>
      <c r="B19" s="4">
        <v>5.2400000000000002E-2</v>
      </c>
      <c r="C19" s="4">
        <v>3.6299999999999999E-2</v>
      </c>
      <c r="D19" s="4">
        <v>3.09E-2</v>
      </c>
      <c r="E19" s="4">
        <f t="shared" si="1"/>
        <v>3.9866666666666668E-2</v>
      </c>
      <c r="F19" s="4">
        <v>5.9966666666666668E-2</v>
      </c>
      <c r="G19" s="4">
        <f t="shared" si="2"/>
        <v>1.1184960139997516E-2</v>
      </c>
      <c r="H19" s="4">
        <f>STDEV(B19:B21)</f>
        <v>2.2808551028068409E-2</v>
      </c>
      <c r="I19" s="4">
        <f t="shared" ref="I19:J19" si="8">STDEV(C19:C21)</f>
        <v>6.1646843660753108E-3</v>
      </c>
      <c r="J19" s="4">
        <f t="shared" si="8"/>
        <v>1.2151680267902587E-2</v>
      </c>
      <c r="K19" s="4">
        <f t="shared" si="3"/>
        <v>0.6648137854363535</v>
      </c>
    </row>
    <row r="20" spans="1:11" x14ac:dyDescent="0.35">
      <c r="A20" s="5" t="s">
        <v>20</v>
      </c>
      <c r="B20" s="4">
        <v>2.5100000000000001E-2</v>
      </c>
      <c r="C20" s="4">
        <v>3.44E-2</v>
      </c>
      <c r="D20" s="4">
        <v>1.26E-2</v>
      </c>
      <c r="E20" s="4">
        <f t="shared" si="1"/>
        <v>2.4033333333333334E-2</v>
      </c>
      <c r="F20" s="4">
        <v>5.7999999999999996E-2</v>
      </c>
      <c r="G20" s="4">
        <f t="shared" si="2"/>
        <v>1.0939073696311474E-2</v>
      </c>
      <c r="K20" s="4">
        <f t="shared" si="3"/>
        <v>0.41436781609195406</v>
      </c>
    </row>
    <row r="21" spans="1:11" x14ac:dyDescent="0.35">
      <c r="A21" s="5" t="s">
        <v>20</v>
      </c>
      <c r="B21" s="4">
        <v>7.0400000000000004E-2</v>
      </c>
      <c r="C21" s="4">
        <v>4.5900000000000003E-2</v>
      </c>
      <c r="D21" s="4">
        <v>3.56E-2</v>
      </c>
      <c r="E21" s="4">
        <f t="shared" si="1"/>
        <v>5.0633333333333336E-2</v>
      </c>
      <c r="F21" s="4">
        <v>5.4466666666666663E-2</v>
      </c>
      <c r="G21" s="4">
        <f t="shared" si="2"/>
        <v>1.7876334449023191E-2</v>
      </c>
      <c r="K21" s="4">
        <f t="shared" si="3"/>
        <v>0.92962056303549578</v>
      </c>
    </row>
    <row r="22" spans="1:11" x14ac:dyDescent="0.35">
      <c r="A22" s="6" t="s">
        <v>1</v>
      </c>
      <c r="B22" s="6">
        <f>AVERAGE(B19,B20,B21)</f>
        <v>4.9300000000000004E-2</v>
      </c>
      <c r="C22" s="6">
        <f>AVERAGE(C19,C20,C21)</f>
        <v>3.8866666666666667E-2</v>
      </c>
      <c r="D22" s="6">
        <f>AVERAGE(D19,D20,D21)</f>
        <v>2.6366666666666667E-2</v>
      </c>
      <c r="E22" s="7">
        <f t="shared" si="1"/>
        <v>3.8177777777777776E-2</v>
      </c>
      <c r="F22" s="7">
        <v>5.7477777777777773E-2</v>
      </c>
      <c r="G22" s="6">
        <f t="shared" si="2"/>
        <v>1.1482176203593571E-2</v>
      </c>
      <c r="H22" s="6"/>
      <c r="I22" s="6"/>
      <c r="J22" s="6"/>
      <c r="K22" s="11">
        <f t="shared" si="3"/>
        <v>0.66421805528706745</v>
      </c>
    </row>
    <row r="23" spans="1:11" x14ac:dyDescent="0.35">
      <c r="A23" s="5" t="s">
        <v>21</v>
      </c>
      <c r="B23" s="4">
        <v>3.5499999999999997E-2</v>
      </c>
      <c r="C23" s="4">
        <v>2.07E-2</v>
      </c>
      <c r="D23" s="4">
        <v>1.5100000000000001E-2</v>
      </c>
      <c r="E23" s="4">
        <f t="shared" si="1"/>
        <v>2.3766666666666669E-2</v>
      </c>
      <c r="F23" s="4">
        <v>2.3433333333333334E-2</v>
      </c>
      <c r="G23" s="4">
        <f t="shared" si="2"/>
        <v>1.0540082226118219E-2</v>
      </c>
      <c r="H23" s="4">
        <f>STDEV(B23:B25)</f>
        <v>1.1865496196956957E-2</v>
      </c>
      <c r="I23" s="4">
        <f t="shared" ref="I23:J23" si="9">STDEV(C23:C25)</f>
        <v>5.3910419524738759E-3</v>
      </c>
      <c r="J23" s="4">
        <f t="shared" si="9"/>
        <v>1.3021648641141156E-2</v>
      </c>
      <c r="K23" s="13">
        <f t="shared" si="3"/>
        <v>1.0142247510668565</v>
      </c>
    </row>
    <row r="24" spans="1:11" x14ac:dyDescent="0.35">
      <c r="A24" s="5" t="s">
        <v>21</v>
      </c>
      <c r="B24" s="4">
        <v>4.6300000000000001E-2</v>
      </c>
      <c r="C24" s="4">
        <v>2.4899999999999999E-2</v>
      </c>
      <c r="D24" s="4">
        <v>1.26E-2</v>
      </c>
      <c r="E24" s="4">
        <f t="shared" si="1"/>
        <v>2.7933333333333334E-2</v>
      </c>
      <c r="F24" s="4">
        <v>1.6683333333333331E-2</v>
      </c>
      <c r="G24" s="4">
        <f t="shared" si="2"/>
        <v>1.7053543131365204E-2</v>
      </c>
      <c r="K24" s="13">
        <f t="shared" si="3"/>
        <v>1.6743256743256747</v>
      </c>
    </row>
    <row r="25" spans="1:11" x14ac:dyDescent="0.35">
      <c r="A25" s="5" t="s">
        <v>21</v>
      </c>
      <c r="B25" s="4">
        <v>5.9200000000000003E-2</v>
      </c>
      <c r="C25" s="4">
        <v>3.1399999999999997E-2</v>
      </c>
      <c r="D25" s="4">
        <v>3.6299999999999999E-2</v>
      </c>
      <c r="E25" s="4">
        <f t="shared" si="1"/>
        <v>4.2300000000000004E-2</v>
      </c>
      <c r="F25" s="4">
        <v>2.6866666666666667E-2</v>
      </c>
      <c r="G25" s="4">
        <f t="shared" si="2"/>
        <v>1.4839474384222621E-2</v>
      </c>
      <c r="K25" s="13">
        <f t="shared" si="3"/>
        <v>1.5744416873449132</v>
      </c>
    </row>
    <row r="26" spans="1:11" x14ac:dyDescent="0.35">
      <c r="A26" s="6" t="s">
        <v>1</v>
      </c>
      <c r="B26" s="6">
        <f>AVERAGE(B23,B24,B25)</f>
        <v>4.7000000000000007E-2</v>
      </c>
      <c r="C26" s="6">
        <f>AVERAGE(C23,C24,C25)</f>
        <v>2.5666666666666667E-2</v>
      </c>
      <c r="D26" s="6">
        <f>AVERAGE(D23,D24,D25)</f>
        <v>2.1333333333333333E-2</v>
      </c>
      <c r="E26" s="7">
        <f t="shared" si="1"/>
        <v>3.1333333333333331E-2</v>
      </c>
      <c r="F26" s="7">
        <v>2.232777777777778E-2</v>
      </c>
      <c r="G26" s="6">
        <f t="shared" si="2"/>
        <v>1.3739642563683305E-2</v>
      </c>
      <c r="H26" s="6"/>
      <c r="I26" s="6"/>
      <c r="J26" s="6"/>
      <c r="K26" s="14">
        <f t="shared" si="3"/>
        <v>1.4033341627270464</v>
      </c>
    </row>
    <row r="27" spans="1:11" x14ac:dyDescent="0.35">
      <c r="A27" s="4" t="s">
        <v>22</v>
      </c>
      <c r="B27" s="4">
        <v>4.7000000000000002E-3</v>
      </c>
      <c r="C27" s="4">
        <v>2.06E-2</v>
      </c>
      <c r="D27" s="4">
        <v>5.1000000000000004E-3</v>
      </c>
      <c r="E27" s="4">
        <f t="shared" si="1"/>
        <v>1.0133333333333333E-2</v>
      </c>
      <c r="F27" s="4">
        <v>7.1666666666666658E-3</v>
      </c>
      <c r="G27" s="4">
        <f t="shared" si="2"/>
        <v>9.0666053919498096E-3</v>
      </c>
      <c r="H27" s="4">
        <f>STDEV(B27:B29)</f>
        <v>3.6665151483845459E-3</v>
      </c>
      <c r="I27" s="4">
        <f t="shared" ref="I27:J27" si="10">STDEV(C27:C29)</f>
        <v>4.7511402140258223E-3</v>
      </c>
      <c r="J27" s="4">
        <f t="shared" si="10"/>
        <v>2.4906491790963525E-3</v>
      </c>
      <c r="K27" s="13">
        <f t="shared" si="3"/>
        <v>1.413953488372093</v>
      </c>
    </row>
    <row r="28" spans="1:11" x14ac:dyDescent="0.35">
      <c r="A28" s="4" t="s">
        <v>22</v>
      </c>
      <c r="B28" s="4">
        <v>1.03E-2</v>
      </c>
      <c r="C28" s="4">
        <v>1.9800000000000002E-2</v>
      </c>
      <c r="D28" s="4">
        <v>5.9999999999999995E-4</v>
      </c>
      <c r="E28" s="4">
        <f t="shared" si="1"/>
        <v>1.0233333333333334E-2</v>
      </c>
      <c r="F28" s="4">
        <v>8.1333333333333344E-3</v>
      </c>
      <c r="G28" s="4">
        <f t="shared" si="2"/>
        <v>9.6001736095413064E-3</v>
      </c>
      <c r="K28" s="13">
        <f t="shared" si="3"/>
        <v>1.2581967213114753</v>
      </c>
    </row>
    <row r="29" spans="1:11" x14ac:dyDescent="0.35">
      <c r="A29" s="4" t="s">
        <v>22</v>
      </c>
      <c r="B29" s="4">
        <v>1.1599999999999999E-2</v>
      </c>
      <c r="C29" s="4">
        <v>1.2E-2</v>
      </c>
      <c r="D29" s="4">
        <v>1E-3</v>
      </c>
      <c r="E29" s="4">
        <f t="shared" si="1"/>
        <v>8.2000000000000007E-3</v>
      </c>
      <c r="F29" s="4">
        <v>7.8333333333333328E-3</v>
      </c>
      <c r="G29" s="4">
        <f t="shared" si="2"/>
        <v>6.2385895841928886E-3</v>
      </c>
      <c r="K29" s="13">
        <f t="shared" si="3"/>
        <v>1.0468085106382981</v>
      </c>
    </row>
    <row r="30" spans="1:11" x14ac:dyDescent="0.35">
      <c r="A30" s="6" t="s">
        <v>1</v>
      </c>
      <c r="B30" s="6">
        <f>AVERAGE(B27,B28,B29)</f>
        <v>8.8666666666666668E-3</v>
      </c>
      <c r="C30" s="6">
        <f>AVERAGE(C27,C28,C29)</f>
        <v>1.7466666666666669E-2</v>
      </c>
      <c r="D30" s="6">
        <f>AVERAGE(D27,D28,D29)</f>
        <v>2.2333333333333333E-3</v>
      </c>
      <c r="E30" s="7">
        <f t="shared" si="1"/>
        <v>9.5222222222222219E-3</v>
      </c>
      <c r="F30" s="7">
        <v>7.7111111111111104E-3</v>
      </c>
      <c r="G30" s="6">
        <f t="shared" si="2"/>
        <v>7.6377958813996826E-3</v>
      </c>
      <c r="H30" s="6"/>
      <c r="I30" s="6"/>
      <c r="J30" s="6"/>
      <c r="K30" s="14">
        <f t="shared" si="3"/>
        <v>1.2348703170028819</v>
      </c>
    </row>
    <row r="31" spans="1:11" x14ac:dyDescent="0.35">
      <c r="A31" s="4" t="s">
        <v>10</v>
      </c>
      <c r="B31" s="4">
        <v>1.1999999999999999E-3</v>
      </c>
      <c r="C31" s="4">
        <v>1.6000000000000001E-3</v>
      </c>
      <c r="D31" s="4">
        <v>2.5999999999999999E-3</v>
      </c>
      <c r="E31" s="4">
        <f t="shared" si="1"/>
        <v>1.8000000000000002E-3</v>
      </c>
      <c r="F31" s="4">
        <v>1.3333333333333333E-3</v>
      </c>
      <c r="G31" s="4">
        <f t="shared" si="2"/>
        <v>7.2111025509279786E-4</v>
      </c>
      <c r="H31" s="4">
        <f>STDEV(B31:B33)</f>
        <v>2.3094010767585039E-4</v>
      </c>
      <c r="I31" s="4">
        <f t="shared" ref="I31:J31" si="11">STDEV(C31:C33)</f>
        <v>3.0000000000000003E-4</v>
      </c>
      <c r="J31" s="4">
        <f t="shared" si="11"/>
        <v>4.9328828623162459E-4</v>
      </c>
      <c r="K31" s="13">
        <f t="shared" si="3"/>
        <v>1.35</v>
      </c>
    </row>
    <row r="32" spans="1:11" x14ac:dyDescent="0.35">
      <c r="A32" s="4" t="s">
        <v>10</v>
      </c>
      <c r="B32" s="4">
        <v>1.6000000000000001E-3</v>
      </c>
      <c r="C32" s="4">
        <v>1.9E-3</v>
      </c>
      <c r="D32" s="4">
        <v>3.3999999999999998E-3</v>
      </c>
      <c r="E32" s="4">
        <f t="shared" si="1"/>
        <v>2.3E-3</v>
      </c>
      <c r="F32" s="4">
        <v>1.3333333333333333E-3</v>
      </c>
      <c r="G32" s="4">
        <f t="shared" si="2"/>
        <v>9.6436507609929539E-4</v>
      </c>
      <c r="K32" s="13">
        <f t="shared" si="3"/>
        <v>1.7250000000000001</v>
      </c>
    </row>
    <row r="33" spans="1:11" x14ac:dyDescent="0.35">
      <c r="A33" s="4" t="s">
        <v>10</v>
      </c>
      <c r="B33" s="4">
        <v>1.6000000000000001E-3</v>
      </c>
      <c r="C33" s="4">
        <v>2.2000000000000001E-3</v>
      </c>
      <c r="D33" s="4">
        <v>2.5000000000000001E-3</v>
      </c>
      <c r="E33" s="4">
        <f t="shared" si="1"/>
        <v>2.0999999999999999E-3</v>
      </c>
      <c r="F33" s="4">
        <v>1.1666666666666668E-3</v>
      </c>
      <c r="G33" s="4">
        <f t="shared" si="2"/>
        <v>4.5825756949558399E-4</v>
      </c>
      <c r="K33" s="13">
        <f t="shared" si="3"/>
        <v>1.7999999999999998</v>
      </c>
    </row>
    <row r="34" spans="1:11" x14ac:dyDescent="0.35">
      <c r="A34" s="6" t="s">
        <v>1</v>
      </c>
      <c r="B34" s="6">
        <f>AVERAGE(B31,B32,B33)</f>
        <v>1.4666666666666667E-3</v>
      </c>
      <c r="C34" s="6">
        <f>AVERAGE(C31,C32,C33)</f>
        <v>1.9E-3</v>
      </c>
      <c r="D34" s="6">
        <f>AVERAGE(D31,D32,D33)</f>
        <v>2.8333333333333335E-3</v>
      </c>
      <c r="E34" s="7">
        <f t="shared" si="1"/>
        <v>2.0666666666666667E-3</v>
      </c>
      <c r="F34" s="7">
        <v>1.2777777777777779E-3</v>
      </c>
      <c r="G34" s="6">
        <f t="shared" si="2"/>
        <v>6.9841089465856555E-4</v>
      </c>
      <c r="H34" s="6"/>
      <c r="I34" s="6"/>
      <c r="J34" s="6"/>
      <c r="K34" s="14">
        <f t="shared" si="3"/>
        <v>1.6173913043478261</v>
      </c>
    </row>
    <row r="35" spans="1:11" x14ac:dyDescent="0.35">
      <c r="G35" s="11">
        <f>AVERAGE(G6,G10,G14,G18,G22,G26,G30,G34)</f>
        <v>2.8414950098850991E-2</v>
      </c>
    </row>
  </sheetData>
  <pageMargins left="0.7" right="0.7" top="0.75" bottom="0.75" header="0.3" footer="0.3"/>
  <pageSetup orientation="portrait" r:id="rId1"/>
  <ignoredErrors>
    <ignoredError sqref="G3:G3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E5AC6-CFAF-4787-B41B-9E2C359435B3}">
  <dimension ref="A1:I35"/>
  <sheetViews>
    <sheetView topLeftCell="A14" workbookViewId="0">
      <selection activeCell="A31" sqref="A31"/>
    </sheetView>
  </sheetViews>
  <sheetFormatPr defaultColWidth="8.90625" defaultRowHeight="15.5" x14ac:dyDescent="0.35"/>
  <cols>
    <col min="1" max="1" width="13.36328125" style="4" customWidth="1"/>
    <col min="2" max="2" width="21.26953125" style="4" customWidth="1"/>
    <col min="3" max="3" width="19.54296875" style="4" customWidth="1"/>
    <col min="4" max="4" width="16.6328125" style="4" customWidth="1"/>
    <col min="5" max="5" width="26.90625" style="4" customWidth="1"/>
    <col min="6" max="6" width="23.08984375" style="4" customWidth="1"/>
    <col min="7" max="7" width="16.90625" style="4" customWidth="1"/>
    <col min="8" max="8" width="17.1796875" style="4" customWidth="1"/>
    <col min="9" max="9" width="18.08984375" style="4" customWidth="1"/>
    <col min="10" max="16384" width="8.90625" style="4"/>
  </cols>
  <sheetData>
    <row r="1" spans="1:9" x14ac:dyDescent="0.35">
      <c r="B1" s="4" t="s">
        <v>2</v>
      </c>
      <c r="C1" s="4" t="s">
        <v>3</v>
      </c>
      <c r="D1" s="4" t="s">
        <v>4</v>
      </c>
      <c r="E1" s="8"/>
      <c r="F1" s="8"/>
    </row>
    <row r="2" spans="1:9" x14ac:dyDescent="0.35">
      <c r="A2" s="4" t="s">
        <v>0</v>
      </c>
      <c r="B2" s="4" t="s">
        <v>5</v>
      </c>
      <c r="C2" s="4" t="s">
        <v>5</v>
      </c>
      <c r="D2" s="4" t="s">
        <v>6</v>
      </c>
      <c r="E2" s="8" t="s">
        <v>7</v>
      </c>
      <c r="F2" s="8" t="s">
        <v>24</v>
      </c>
      <c r="G2" s="4" t="s">
        <v>43</v>
      </c>
      <c r="H2" s="4" t="s">
        <v>41</v>
      </c>
      <c r="I2" s="4" t="s">
        <v>42</v>
      </c>
    </row>
    <row r="3" spans="1:9" x14ac:dyDescent="0.35">
      <c r="A3" s="5" t="s">
        <v>16</v>
      </c>
      <c r="B3" s="4">
        <v>6.3500000000000001E-2</v>
      </c>
      <c r="C3" s="4">
        <v>3.2099999999999997E-2</v>
      </c>
      <c r="D3" s="4">
        <v>2.4799999999999999E-2</v>
      </c>
      <c r="E3" s="8">
        <f>AVERAGE(B3:D3)</f>
        <v>4.0133333333333333E-2</v>
      </c>
      <c r="F3" s="8">
        <f>STDEV(B3:D3)</f>
        <v>2.0562668439026432E-2</v>
      </c>
      <c r="G3" s="4">
        <f>STDEV(B3:B5)</f>
        <v>1.0408329997330674E-3</v>
      </c>
      <c r="H3" s="4">
        <f t="shared" ref="H3:I3" si="0">STDEV(C3:C5)</f>
        <v>3.6386810797320525E-3</v>
      </c>
      <c r="I3" s="4">
        <f t="shared" si="0"/>
        <v>2.0984120980716186E-3</v>
      </c>
    </row>
    <row r="4" spans="1:9" x14ac:dyDescent="0.35">
      <c r="A4" s="5" t="s">
        <v>16</v>
      </c>
      <c r="B4" s="4">
        <v>6.1499999999999999E-2</v>
      </c>
      <c r="C4" s="4">
        <v>3.8300000000000001E-2</v>
      </c>
      <c r="D4" s="4">
        <v>2.0799999999999999E-2</v>
      </c>
      <c r="E4" s="8">
        <f t="shared" ref="E4:E33" si="1">AVERAGE(B4:D4)</f>
        <v>4.02E-2</v>
      </c>
      <c r="F4" s="8">
        <f t="shared" ref="F4:F34" si="2">STDEV(B4:D4)</f>
        <v>2.0416414964434866E-2</v>
      </c>
    </row>
    <row r="5" spans="1:9" x14ac:dyDescent="0.35">
      <c r="A5" s="5" t="s">
        <v>16</v>
      </c>
      <c r="B5" s="4">
        <v>6.3E-2</v>
      </c>
      <c r="C5" s="4">
        <v>3.1899999999999998E-2</v>
      </c>
      <c r="D5" s="4">
        <v>2.1700000000000001E-2</v>
      </c>
      <c r="E5" s="8">
        <f t="shared" si="1"/>
        <v>3.8866666666666667E-2</v>
      </c>
      <c r="F5" s="8">
        <f t="shared" si="2"/>
        <v>2.1513329201528382E-2</v>
      </c>
    </row>
    <row r="6" spans="1:9" x14ac:dyDescent="0.35">
      <c r="A6" s="6" t="s">
        <v>9</v>
      </c>
      <c r="B6" s="6">
        <f>AVERAGE(B3:B5)</f>
        <v>6.2666666666666662E-2</v>
      </c>
      <c r="C6" s="6">
        <f>AVERAGE(C3:C5)</f>
        <v>3.4099999999999998E-2</v>
      </c>
      <c r="D6" s="6">
        <f>AVERAGE(D3:D5)</f>
        <v>2.2433333333333333E-2</v>
      </c>
      <c r="E6" s="9">
        <f t="shared" si="1"/>
        <v>3.9733333333333336E-2</v>
      </c>
      <c r="F6" s="6">
        <f>STDEV(B6:D6)</f>
        <v>2.0699785291425389E-2</v>
      </c>
    </row>
    <row r="7" spans="1:9" x14ac:dyDescent="0.35">
      <c r="A7" s="5" t="s">
        <v>17</v>
      </c>
      <c r="B7" s="4">
        <v>0.1855</v>
      </c>
      <c r="C7" s="4">
        <v>2.3099999999999999E-2</v>
      </c>
      <c r="D7" s="4">
        <v>0.2261</v>
      </c>
      <c r="E7" s="8">
        <f t="shared" si="1"/>
        <v>0.1449</v>
      </c>
      <c r="F7" s="8">
        <f t="shared" si="2"/>
        <v>0.10741750322922239</v>
      </c>
      <c r="G7" s="4">
        <f>STDEV(B7:B9)</f>
        <v>4.4440972086577987E-3</v>
      </c>
      <c r="H7" s="4">
        <f t="shared" ref="H7:I7" si="3">STDEV(C7:C9)</f>
        <v>2.3501772982763092E-3</v>
      </c>
      <c r="I7" s="4">
        <f t="shared" si="3"/>
        <v>8.8635959595038741E-3</v>
      </c>
    </row>
    <row r="8" spans="1:9" x14ac:dyDescent="0.35">
      <c r="A8" s="5" t="s">
        <v>17</v>
      </c>
      <c r="B8" s="4">
        <v>0.1875</v>
      </c>
      <c r="C8" s="4">
        <v>2.07E-2</v>
      </c>
      <c r="D8" s="4">
        <v>0.22259999999999999</v>
      </c>
      <c r="E8" s="8">
        <f t="shared" si="1"/>
        <v>0.14359999999999998</v>
      </c>
      <c r="F8" s="8">
        <f t="shared" si="2"/>
        <v>0.10787172938263299</v>
      </c>
    </row>
    <row r="9" spans="1:9" x14ac:dyDescent="0.35">
      <c r="A9" s="5" t="s">
        <v>17</v>
      </c>
      <c r="B9" s="4">
        <v>0.17899999999999999</v>
      </c>
      <c r="C9" s="4">
        <v>1.84E-2</v>
      </c>
      <c r="D9" s="4">
        <v>0.2394</v>
      </c>
      <c r="E9" s="8">
        <f t="shared" si="1"/>
        <v>0.14559999999999998</v>
      </c>
      <c r="F9" s="8">
        <f t="shared" si="2"/>
        <v>0.11422311499867271</v>
      </c>
    </row>
    <row r="10" spans="1:9" x14ac:dyDescent="0.35">
      <c r="A10" s="6" t="s">
        <v>1</v>
      </c>
      <c r="B10" s="6">
        <f>AVERAGE(B7:B9)</f>
        <v>0.18400000000000002</v>
      </c>
      <c r="C10" s="6">
        <f>AVERAGE(C7:C9)</f>
        <v>2.0733333333333333E-2</v>
      </c>
      <c r="D10" s="6">
        <f>AVERAGE(D7:D9)</f>
        <v>0.22936666666666664</v>
      </c>
      <c r="E10" s="9">
        <f t="shared" si="1"/>
        <v>0.1447</v>
      </c>
      <c r="F10" s="6">
        <f t="shared" si="2"/>
        <v>0.10972845776937014</v>
      </c>
    </row>
    <row r="11" spans="1:9" x14ac:dyDescent="0.35">
      <c r="A11" s="5" t="s">
        <v>18</v>
      </c>
      <c r="B11" s="4">
        <v>4.9200000000000001E-2</v>
      </c>
      <c r="C11" s="4">
        <v>1.43E-2</v>
      </c>
      <c r="D11" s="4">
        <v>0.14899999999999999</v>
      </c>
      <c r="E11" s="8">
        <f t="shared" si="1"/>
        <v>7.0833333333333331E-2</v>
      </c>
      <c r="F11" s="8">
        <f t="shared" si="2"/>
        <v>6.9907248074383047E-2</v>
      </c>
      <c r="G11" s="4">
        <f>STDEV(B11:B13)</f>
        <v>2.2338307903688672E-3</v>
      </c>
      <c r="H11" s="4">
        <f t="shared" ref="H11:I11" si="4">STDEV(C11:C13)</f>
        <v>1.4730919862656236E-3</v>
      </c>
      <c r="I11" s="4">
        <f t="shared" si="4"/>
        <v>4.6681509544286744E-2</v>
      </c>
    </row>
    <row r="12" spans="1:9" x14ac:dyDescent="0.35">
      <c r="A12" s="5" t="s">
        <v>18</v>
      </c>
      <c r="B12" s="4">
        <v>5.2400000000000002E-2</v>
      </c>
      <c r="C12" s="4">
        <v>1.5299999999999999E-2</v>
      </c>
      <c r="D12" s="4">
        <v>7.4999999999999997E-2</v>
      </c>
      <c r="E12" s="8">
        <f t="shared" si="1"/>
        <v>4.7566666666666667E-2</v>
      </c>
      <c r="F12" s="8">
        <f t="shared" si="2"/>
        <v>3.0142052573329074E-2</v>
      </c>
    </row>
    <row r="13" spans="1:9" x14ac:dyDescent="0.35">
      <c r="A13" s="5" t="s">
        <v>18</v>
      </c>
      <c r="B13" s="4">
        <v>5.3499999999999999E-2</v>
      </c>
      <c r="C13" s="4">
        <v>1.72E-2</v>
      </c>
      <c r="D13" s="4">
        <v>0.1613</v>
      </c>
      <c r="E13" s="8">
        <f t="shared" si="1"/>
        <v>7.7333333333333323E-2</v>
      </c>
      <c r="F13" s="8">
        <f t="shared" si="2"/>
        <v>7.4948137624182051E-2</v>
      </c>
    </row>
    <row r="14" spans="1:9" x14ac:dyDescent="0.35">
      <c r="A14" s="6" t="s">
        <v>1</v>
      </c>
      <c r="B14" s="6">
        <f>AVERAGE(B11:B13)</f>
        <v>5.1699999999999996E-2</v>
      </c>
      <c r="C14" s="6">
        <f>AVERAGE(C11:C13)</f>
        <v>1.5600000000000001E-2</v>
      </c>
      <c r="D14" s="6">
        <f>AVERAGE(D11:D13)</f>
        <v>0.12843333333333332</v>
      </c>
      <c r="E14" s="9">
        <f t="shared" si="1"/>
        <v>6.5244444444444438E-2</v>
      </c>
      <c r="F14" s="6">
        <f t="shared" si="2"/>
        <v>5.7623165994756469E-2</v>
      </c>
    </row>
    <row r="15" spans="1:9" x14ac:dyDescent="0.35">
      <c r="A15" s="5" t="s">
        <v>19</v>
      </c>
      <c r="B15" s="4">
        <v>0.22889999999999999</v>
      </c>
      <c r="C15" s="4">
        <v>1.83E-2</v>
      </c>
      <c r="D15" s="4">
        <v>0.1515</v>
      </c>
      <c r="E15" s="8">
        <f t="shared" si="1"/>
        <v>0.13289999999999999</v>
      </c>
      <c r="F15" s="8">
        <f t="shared" si="2"/>
        <v>0.1065249266603831</v>
      </c>
      <c r="G15" s="4">
        <f>STDEV(B15:B17)</f>
        <v>8.1059504891982478E-2</v>
      </c>
      <c r="H15" s="4">
        <f t="shared" ref="H15:I15" si="5">STDEV(C15:C17)</f>
        <v>1.8147543451754935E-3</v>
      </c>
      <c r="I15" s="4">
        <f t="shared" si="5"/>
        <v>1.0150041050820112E-2</v>
      </c>
    </row>
    <row r="16" spans="1:9" x14ac:dyDescent="0.35">
      <c r="A16" s="5" t="s">
        <v>19</v>
      </c>
      <c r="B16" s="4">
        <v>7.9299999999999995E-2</v>
      </c>
      <c r="C16" s="4">
        <v>2.1100000000000001E-2</v>
      </c>
      <c r="D16" s="4">
        <v>0.17180000000000001</v>
      </c>
      <c r="E16" s="8">
        <f t="shared" si="1"/>
        <v>9.0733333333333333E-2</v>
      </c>
      <c r="F16" s="8">
        <f t="shared" si="2"/>
        <v>7.5997785055443134E-2</v>
      </c>
    </row>
    <row r="17" spans="1:9" x14ac:dyDescent="0.35">
      <c r="A17" s="5" t="s">
        <v>19</v>
      </c>
      <c r="B17" s="4">
        <v>0.1</v>
      </c>
      <c r="C17" s="4">
        <v>1.77E-2</v>
      </c>
      <c r="D17" s="4">
        <v>0.16170000000000001</v>
      </c>
      <c r="E17" s="8">
        <f t="shared" si="1"/>
        <v>9.3133333333333332E-2</v>
      </c>
      <c r="F17" s="8">
        <f t="shared" si="2"/>
        <v>7.224516131432844E-2</v>
      </c>
    </row>
    <row r="18" spans="1:9" x14ac:dyDescent="0.35">
      <c r="A18" s="6" t="s">
        <v>1</v>
      </c>
      <c r="B18" s="6">
        <f>AVERAGE(B15:B17)</f>
        <v>0.13606666666666667</v>
      </c>
      <c r="C18" s="6">
        <f>AVERAGE(C15:C17)</f>
        <v>1.9033333333333336E-2</v>
      </c>
      <c r="D18" s="6">
        <f>AVERAGE(D15:D17)</f>
        <v>0.16166666666666668</v>
      </c>
      <c r="E18" s="9">
        <f t="shared" si="1"/>
        <v>0.1055888888888889</v>
      </c>
      <c r="F18" s="6">
        <f t="shared" si="2"/>
        <v>7.6044317000997189E-2</v>
      </c>
    </row>
    <row r="19" spans="1:9" x14ac:dyDescent="0.35">
      <c r="A19" s="5" t="s">
        <v>20</v>
      </c>
      <c r="B19" s="4">
        <v>2.81E-2</v>
      </c>
      <c r="C19" s="4">
        <v>3.5000000000000001E-3</v>
      </c>
      <c r="D19" s="4">
        <v>2.8999999999999998E-3</v>
      </c>
      <c r="E19" s="8">
        <f t="shared" si="1"/>
        <v>1.1500000000000002E-2</v>
      </c>
      <c r="F19" s="8">
        <f t="shared" si="2"/>
        <v>1.4379151574414953E-2</v>
      </c>
      <c r="G19" s="4">
        <f>STDEV(B19:B21)</f>
        <v>2.7790885796126273E-3</v>
      </c>
      <c r="H19" s="4">
        <f t="shared" ref="H19:I19" si="6">STDEV(C19:C21)</f>
        <v>7.7674534651540287E-4</v>
      </c>
      <c r="I19" s="15">
        <f t="shared" si="6"/>
        <v>5.0000000000000001E-4</v>
      </c>
    </row>
    <row r="20" spans="1:9" x14ac:dyDescent="0.35">
      <c r="A20" s="5" t="s">
        <v>20</v>
      </c>
      <c r="B20" s="4">
        <v>2.9000000000000001E-2</v>
      </c>
      <c r="C20" s="4">
        <v>3.0999999999999999E-3</v>
      </c>
      <c r="D20" s="4">
        <v>3.8999999999999998E-3</v>
      </c>
      <c r="E20" s="8">
        <f t="shared" si="1"/>
        <v>1.2000000000000002E-2</v>
      </c>
      <c r="F20" s="8">
        <f t="shared" si="2"/>
        <v>1.4727864746798837E-2</v>
      </c>
    </row>
    <row r="21" spans="1:9" x14ac:dyDescent="0.35">
      <c r="A21" s="5" t="s">
        <v>20</v>
      </c>
      <c r="B21" s="4">
        <v>2.3800000000000002E-2</v>
      </c>
      <c r="C21" s="4">
        <v>2E-3</v>
      </c>
      <c r="D21" s="4">
        <v>3.3999999999999998E-3</v>
      </c>
      <c r="E21" s="8">
        <f t="shared" si="1"/>
        <v>9.7333333333333352E-3</v>
      </c>
      <c r="F21" s="8">
        <f t="shared" si="2"/>
        <v>1.2202185596577908E-2</v>
      </c>
    </row>
    <row r="22" spans="1:9" x14ac:dyDescent="0.35">
      <c r="A22" s="6" t="s">
        <v>1</v>
      </c>
      <c r="B22" s="6">
        <f>AVERAGE(B19:B21)</f>
        <v>2.6966666666666667E-2</v>
      </c>
      <c r="C22" s="6">
        <f>AVERAGE(C19:C21)</f>
        <v>2.8666666666666667E-3</v>
      </c>
      <c r="D22" s="6">
        <f>AVERAGE(D19:D21)</f>
        <v>3.3999999999999998E-3</v>
      </c>
      <c r="E22" s="9">
        <f t="shared" si="1"/>
        <v>1.1077777777777777E-2</v>
      </c>
      <c r="F22" s="6">
        <f t="shared" si="2"/>
        <v>1.3762765118380234E-2</v>
      </c>
    </row>
    <row r="23" spans="1:9" x14ac:dyDescent="0.35">
      <c r="A23" s="5" t="s">
        <v>21</v>
      </c>
      <c r="B23" s="4">
        <v>1.37E-2</v>
      </c>
      <c r="C23" s="4">
        <v>1.2999999999999999E-3</v>
      </c>
      <c r="D23" s="4">
        <v>1.3100000000000001E-2</v>
      </c>
      <c r="E23" s="8">
        <f t="shared" si="1"/>
        <v>9.3666666666666672E-3</v>
      </c>
      <c r="F23" s="8">
        <f t="shared" si="2"/>
        <v>6.9923768014412196E-3</v>
      </c>
      <c r="G23" s="4">
        <f>STDEV(B23:B25)</f>
        <v>1.8330302779823364E-3</v>
      </c>
      <c r="H23" s="4">
        <f>STDEV(C23:C25)</f>
        <v>1.5275252316519463E-4</v>
      </c>
      <c r="I23" s="4">
        <f>STDEV(D23:D25)</f>
        <v>4.9855424312037828E-2</v>
      </c>
    </row>
    <row r="24" spans="1:9" x14ac:dyDescent="0.35">
      <c r="A24" s="5" t="s">
        <v>21</v>
      </c>
      <c r="B24" s="4">
        <v>1.01E-2</v>
      </c>
      <c r="C24" s="4">
        <v>1E-3</v>
      </c>
      <c r="D24" s="4">
        <v>1.38E-2</v>
      </c>
      <c r="E24" s="8">
        <f t="shared" si="1"/>
        <v>8.3000000000000001E-3</v>
      </c>
      <c r="F24" s="8">
        <f t="shared" si="2"/>
        <v>6.5871086221497835E-3</v>
      </c>
    </row>
    <row r="25" spans="1:9" x14ac:dyDescent="0.35">
      <c r="A25" s="5" t="s">
        <v>21</v>
      </c>
      <c r="B25" s="4">
        <v>1.1299999999999999E-2</v>
      </c>
      <c r="C25" s="4">
        <v>1.1000000000000001E-3</v>
      </c>
      <c r="D25" s="4">
        <v>9.98E-2</v>
      </c>
      <c r="E25" s="8">
        <f t="shared" si="1"/>
        <v>3.7399999999999996E-2</v>
      </c>
      <c r="F25" s="8">
        <f t="shared" si="2"/>
        <v>5.4280106853247814E-2</v>
      </c>
    </row>
    <row r="26" spans="1:9" x14ac:dyDescent="0.35">
      <c r="A26" s="6" t="s">
        <v>1</v>
      </c>
      <c r="B26" s="6">
        <f>AVERAGE(B23:B25)</f>
        <v>1.17E-2</v>
      </c>
      <c r="C26" s="6">
        <f>AVERAGE(C23:C25)</f>
        <v>1.1333333333333334E-3</v>
      </c>
      <c r="D26" s="6">
        <f>AVERAGE(D23:D25)</f>
        <v>4.2233333333333338E-2</v>
      </c>
      <c r="E26" s="9">
        <f t="shared" si="1"/>
        <v>1.8355555555555559E-2</v>
      </c>
      <c r="F26" s="6">
        <f t="shared" si="2"/>
        <v>2.1343027311391764E-2</v>
      </c>
    </row>
    <row r="27" spans="1:9" x14ac:dyDescent="0.35">
      <c r="A27" s="4" t="s">
        <v>22</v>
      </c>
      <c r="B27" s="4">
        <v>1E-4</v>
      </c>
      <c r="C27" s="4">
        <v>2.2000000000000001E-3</v>
      </c>
      <c r="D27" s="4">
        <v>6.4999999999999997E-3</v>
      </c>
      <c r="E27" s="8">
        <f t="shared" si="1"/>
        <v>2.9333333333333329E-3</v>
      </c>
      <c r="F27" s="8">
        <f t="shared" si="2"/>
        <v>3.2624121954978862E-3</v>
      </c>
      <c r="G27" s="4">
        <f>STDEV(B27:B29)</f>
        <v>7.6376261582597341E-4</v>
      </c>
      <c r="H27" s="4">
        <f t="shared" ref="H27:I27" si="7">STDEV(C27:C29)</f>
        <v>3.5118845842842445E-4</v>
      </c>
      <c r="I27" s="4">
        <f t="shared" si="7"/>
        <v>2.6851443164195099E-3</v>
      </c>
    </row>
    <row r="28" spans="1:9" x14ac:dyDescent="0.35">
      <c r="A28" s="4" t="s">
        <v>22</v>
      </c>
      <c r="B28" s="4">
        <v>1.1000000000000001E-3</v>
      </c>
      <c r="C28" s="4">
        <v>2.5999999999999999E-3</v>
      </c>
      <c r="D28" s="4">
        <v>1.8E-3</v>
      </c>
      <c r="E28" s="8">
        <f t="shared" si="1"/>
        <v>1.8333333333333333E-3</v>
      </c>
      <c r="F28" s="8">
        <f t="shared" si="2"/>
        <v>7.5055534994651336E-4</v>
      </c>
    </row>
    <row r="29" spans="1:9" x14ac:dyDescent="0.35">
      <c r="A29" s="4" t="s">
        <v>22</v>
      </c>
      <c r="B29" s="4">
        <v>1.6000000000000001E-3</v>
      </c>
      <c r="C29" s="4">
        <v>2.8999999999999998E-3</v>
      </c>
      <c r="D29" s="4">
        <v>1.9E-3</v>
      </c>
      <c r="E29" s="8">
        <f t="shared" si="1"/>
        <v>2.133333333333333E-3</v>
      </c>
      <c r="F29" s="8">
        <f t="shared" si="2"/>
        <v>6.8068592855540443E-4</v>
      </c>
    </row>
    <row r="30" spans="1:9" x14ac:dyDescent="0.35">
      <c r="A30" s="6" t="s">
        <v>1</v>
      </c>
      <c r="B30" s="6">
        <f>AVERAGE(B27:B29)</f>
        <v>9.3333333333333343E-4</v>
      </c>
      <c r="C30" s="6">
        <f>AVERAGE(C27:C29)</f>
        <v>2.5666666666666667E-3</v>
      </c>
      <c r="D30" s="6">
        <f>AVERAGE(D27:D29)</f>
        <v>3.4000000000000002E-3</v>
      </c>
      <c r="E30" s="9">
        <f t="shared" si="1"/>
        <v>2.3E-3</v>
      </c>
      <c r="F30" s="6">
        <f t="shared" si="2"/>
        <v>1.2547686816479142E-3</v>
      </c>
    </row>
    <row r="31" spans="1:9" x14ac:dyDescent="0.35">
      <c r="A31" s="4" t="s">
        <v>10</v>
      </c>
      <c r="C31" s="4">
        <v>5.0000000000000001E-4</v>
      </c>
      <c r="D31" s="4">
        <v>2.9999999999999997E-4</v>
      </c>
      <c r="E31" s="8">
        <f t="shared" si="1"/>
        <v>3.9999999999999996E-4</v>
      </c>
      <c r="F31" s="8">
        <f t="shared" si="2"/>
        <v>1.4142135623730954E-4</v>
      </c>
    </row>
    <row r="32" spans="1:9" x14ac:dyDescent="0.35">
      <c r="A32" s="4" t="s">
        <v>10</v>
      </c>
      <c r="B32" s="4">
        <v>2.9999999999999997E-4</v>
      </c>
      <c r="C32" s="4">
        <v>4.0000000000000002E-4</v>
      </c>
      <c r="D32" s="4">
        <v>2.0000000000000001E-4</v>
      </c>
      <c r="E32" s="8">
        <f t="shared" si="1"/>
        <v>2.9999999999999997E-4</v>
      </c>
      <c r="F32" s="8">
        <f t="shared" si="2"/>
        <v>1E-4</v>
      </c>
      <c r="H32" s="4">
        <f>STDEV(C31:C33)</f>
        <v>1.5275252316519468E-4</v>
      </c>
      <c r="I32" s="17">
        <f>STDEV(D31:D33)</f>
        <v>5.7735026918962551E-5</v>
      </c>
    </row>
    <row r="33" spans="1:6" x14ac:dyDescent="0.35">
      <c r="A33" s="4" t="s">
        <v>10</v>
      </c>
      <c r="C33" s="4">
        <v>2.0000000000000001E-4</v>
      </c>
      <c r="D33" s="4">
        <v>2.0000000000000001E-4</v>
      </c>
      <c r="E33" s="8">
        <f t="shared" si="1"/>
        <v>2.0000000000000001E-4</v>
      </c>
      <c r="F33" s="18">
        <f t="shared" si="2"/>
        <v>0</v>
      </c>
    </row>
    <row r="34" spans="1:6" x14ac:dyDescent="0.35">
      <c r="A34" s="6" t="s">
        <v>1</v>
      </c>
      <c r="B34" s="6">
        <f>AVERAGE(B31:B33)</f>
        <v>2.9999999999999997E-4</v>
      </c>
      <c r="C34" s="6">
        <f>AVERAGE(C31:C33)</f>
        <v>3.6666666666666667E-4</v>
      </c>
      <c r="D34" s="6">
        <f>AVERAGE(D31:D33)</f>
        <v>2.3333333333333333E-4</v>
      </c>
      <c r="E34" s="9">
        <f>AVERAGE(B34:D34)</f>
        <v>2.9999999999999997E-4</v>
      </c>
      <c r="F34" s="6">
        <f t="shared" si="2"/>
        <v>6.666666666666667E-5</v>
      </c>
    </row>
    <row r="35" spans="1:6" x14ac:dyDescent="0.35">
      <c r="F35" s="11">
        <f>STDEV(F6,F10,F14,F18,F22,F26,F30,F34)</f>
        <v>3.9513550384074475E-2</v>
      </c>
    </row>
  </sheetData>
  <pageMargins left="0.7" right="0.7" top="0.75" bottom="0.75" header="0.3" footer="0.3"/>
  <ignoredErrors>
    <ignoredError sqref="E27:E29 E23:E25 E19:E21 E15:E17 E11:E13 E7:E9 E3:E5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778DB-4E34-4104-ADA0-21C1E35EF4D3}">
  <dimension ref="A1:K35"/>
  <sheetViews>
    <sheetView topLeftCell="A55" workbookViewId="0">
      <selection activeCell="I23" sqref="I23"/>
    </sheetView>
  </sheetViews>
  <sheetFormatPr defaultColWidth="8.90625" defaultRowHeight="15.5" x14ac:dyDescent="0.35"/>
  <cols>
    <col min="1" max="1" width="12" style="4" bestFit="1" customWidth="1"/>
    <col min="2" max="2" width="18.7265625" style="4" customWidth="1"/>
    <col min="3" max="3" width="20.7265625" style="4" customWidth="1"/>
    <col min="4" max="4" width="20.90625" style="4" customWidth="1"/>
    <col min="5" max="5" width="27.26953125" style="4" hidden="1" customWidth="1"/>
    <col min="6" max="6" width="32.36328125" style="4" hidden="1" customWidth="1"/>
    <col min="7" max="7" width="27.26953125" style="4" hidden="1" customWidth="1"/>
    <col min="8" max="8" width="19.08984375" style="4" customWidth="1"/>
    <col min="9" max="9" width="18.453125" style="4" customWidth="1"/>
    <col min="10" max="10" width="17" style="4" customWidth="1"/>
    <col min="11" max="11" width="27.26953125" style="4" customWidth="1"/>
    <col min="12" max="12" width="31.54296875" style="4" customWidth="1"/>
    <col min="13" max="13" width="23.453125" style="4" customWidth="1"/>
    <col min="14" max="16384" width="8.90625" style="4"/>
  </cols>
  <sheetData>
    <row r="1" spans="1:11" x14ac:dyDescent="0.35">
      <c r="B1" s="4" t="s">
        <v>2</v>
      </c>
      <c r="C1" s="4" t="s">
        <v>3</v>
      </c>
      <c r="D1" s="4" t="s">
        <v>4</v>
      </c>
    </row>
    <row r="2" spans="1:11" x14ac:dyDescent="0.35">
      <c r="A2" s="4" t="s">
        <v>0</v>
      </c>
      <c r="B2" s="4" t="s">
        <v>5</v>
      </c>
      <c r="C2" s="4" t="s">
        <v>5</v>
      </c>
      <c r="D2" s="4" t="s">
        <v>6</v>
      </c>
      <c r="E2" s="4" t="s">
        <v>30</v>
      </c>
      <c r="F2" s="4" t="s">
        <v>29</v>
      </c>
      <c r="G2" s="4" t="s">
        <v>24</v>
      </c>
      <c r="H2" s="4" t="s">
        <v>43</v>
      </c>
      <c r="I2" s="4" t="s">
        <v>41</v>
      </c>
      <c r="J2" s="4" t="s">
        <v>42</v>
      </c>
      <c r="K2" s="4" t="s">
        <v>28</v>
      </c>
    </row>
    <row r="3" spans="1:11" x14ac:dyDescent="0.35">
      <c r="A3" s="5" t="s">
        <v>16</v>
      </c>
      <c r="B3" s="4">
        <v>4.5900000000000003E-2</v>
      </c>
      <c r="C3" s="4">
        <v>2.7699999999999999E-2</v>
      </c>
      <c r="D3" s="4">
        <v>0.15040000000000001</v>
      </c>
      <c r="E3" s="4">
        <f>AVERAGE(B3,C3,D3)</f>
        <v>7.4666666666666673E-2</v>
      </c>
      <c r="F3" s="4">
        <v>4.0133333333333333E-2</v>
      </c>
      <c r="G3" s="4">
        <f>STDEV(B3:E3)</f>
        <v>5.4064549896910771E-2</v>
      </c>
      <c r="H3" s="4">
        <f>STDEV(B3:B5)</f>
        <v>5.2507142371300318E-3</v>
      </c>
      <c r="I3" s="4">
        <f t="shared" ref="I3:J3" si="0">STDEV(C3:C5)</f>
        <v>2.5967928938083096E-3</v>
      </c>
      <c r="J3" s="4">
        <f t="shared" si="0"/>
        <v>8.3817500161561254E-2</v>
      </c>
      <c r="K3" s="13">
        <f>E3/F3</f>
        <v>1.86046511627907</v>
      </c>
    </row>
    <row r="4" spans="1:11" x14ac:dyDescent="0.35">
      <c r="A4" s="5" t="s">
        <v>16</v>
      </c>
      <c r="B4" s="4">
        <v>3.5400000000000001E-2</v>
      </c>
      <c r="C4" s="4">
        <v>2.9399999999999999E-2</v>
      </c>
      <c r="D4" s="4">
        <v>0.17580000000000001</v>
      </c>
      <c r="E4" s="4">
        <f t="shared" ref="E4:E34" si="1">AVERAGE(B4,C4,D4)</f>
        <v>8.0200000000000007E-2</v>
      </c>
      <c r="F4" s="4">
        <v>4.02E-2</v>
      </c>
      <c r="G4" s="4">
        <f t="shared" ref="G4:G34" si="2">STDEV(B4:E4)</f>
        <v>6.7643772810215122E-2</v>
      </c>
      <c r="K4" s="13">
        <f t="shared" ref="K4:K34" si="3">E4/F4</f>
        <v>1.9950248756218907</v>
      </c>
    </row>
    <row r="5" spans="1:11" x14ac:dyDescent="0.35">
      <c r="A5" s="5" t="s">
        <v>16</v>
      </c>
      <c r="B5" s="4">
        <v>4.0800000000000003E-2</v>
      </c>
      <c r="C5" s="4">
        <v>2.4299999999999999E-2</v>
      </c>
      <c r="D5" s="4">
        <v>0.30659999999999998</v>
      </c>
      <c r="E5" s="4">
        <f t="shared" si="1"/>
        <v>0.1239</v>
      </c>
      <c r="F5" s="4">
        <v>3.8866666666666667E-2</v>
      </c>
      <c r="G5" s="4">
        <f t="shared" si="2"/>
        <v>0.12936390532138398</v>
      </c>
      <c r="K5" s="13">
        <f t="shared" si="3"/>
        <v>3.1878216123499139</v>
      </c>
    </row>
    <row r="6" spans="1:11" x14ac:dyDescent="0.35">
      <c r="A6" s="6" t="s">
        <v>9</v>
      </c>
      <c r="B6" s="6">
        <f>AVERAGE(B3,B4,B5)</f>
        <v>4.0700000000000007E-2</v>
      </c>
      <c r="C6" s="6">
        <f t="shared" ref="C6:D6" si="4">AVERAGE(C3,C4,C5)</f>
        <v>2.7133333333333332E-2</v>
      </c>
      <c r="D6" s="6">
        <f t="shared" si="4"/>
        <v>0.21093333333333333</v>
      </c>
      <c r="E6" s="7">
        <f t="shared" si="1"/>
        <v>9.2922222222222225E-2</v>
      </c>
      <c r="F6" s="7">
        <v>3.9733333333333336E-2</v>
      </c>
      <c r="G6" s="6">
        <f t="shared" si="2"/>
        <v>8.3630059868328721E-2</v>
      </c>
      <c r="H6" s="6"/>
      <c r="I6" s="6"/>
      <c r="J6" s="6"/>
      <c r="K6" s="14">
        <f t="shared" si="3"/>
        <v>2.3386465324384789</v>
      </c>
    </row>
    <row r="7" spans="1:11" x14ac:dyDescent="0.35">
      <c r="A7" s="5" t="s">
        <v>17</v>
      </c>
      <c r="B7" s="4">
        <v>0.1169</v>
      </c>
      <c r="C7" s="4">
        <v>2.0899999999999998E-2</v>
      </c>
      <c r="D7" s="4">
        <v>2.2599999999999999E-2</v>
      </c>
      <c r="E7" s="4">
        <f t="shared" si="1"/>
        <v>5.3466666666666669E-2</v>
      </c>
      <c r="F7" s="4">
        <v>0.1449</v>
      </c>
      <c r="G7" s="4">
        <f t="shared" si="2"/>
        <v>4.485950908732235E-2</v>
      </c>
      <c r="H7" s="4">
        <f>STDEV(B7:B9)</f>
        <v>2.8564371747569317E-2</v>
      </c>
      <c r="I7" s="4">
        <f t="shared" ref="I7:J7" si="5">STDEV(C7:C9)</f>
        <v>1.8330302779823375E-3</v>
      </c>
      <c r="J7" s="4">
        <f t="shared" si="5"/>
        <v>1.6072751268321587E-3</v>
      </c>
      <c r="K7" s="4">
        <f t="shared" si="3"/>
        <v>0.36899010812054289</v>
      </c>
    </row>
    <row r="8" spans="1:11" x14ac:dyDescent="0.35">
      <c r="A8" s="5" t="s">
        <v>17</v>
      </c>
      <c r="B8" s="4">
        <v>0.16170000000000001</v>
      </c>
      <c r="C8" s="4">
        <v>2.4500000000000001E-2</v>
      </c>
      <c r="D8" s="4">
        <v>2.3099999999999999E-2</v>
      </c>
      <c r="E8" s="4">
        <f t="shared" si="1"/>
        <v>6.9766666666666671E-2</v>
      </c>
      <c r="F8" s="4">
        <v>0.14359999999999998</v>
      </c>
      <c r="G8" s="4">
        <f t="shared" si="2"/>
        <v>6.5009195930695485E-2</v>
      </c>
      <c r="K8" s="4">
        <f t="shared" si="3"/>
        <v>0.48584029712163429</v>
      </c>
    </row>
    <row r="9" spans="1:11" x14ac:dyDescent="0.35">
      <c r="A9" s="5" t="s">
        <v>17</v>
      </c>
      <c r="B9" s="4">
        <v>0.17</v>
      </c>
      <c r="C9" s="4">
        <v>2.3300000000000001E-2</v>
      </c>
      <c r="D9" s="4">
        <v>2.01E-2</v>
      </c>
      <c r="E9" s="4">
        <f t="shared" si="1"/>
        <v>7.113333333333334E-2</v>
      </c>
      <c r="F9" s="4">
        <v>0.14559999999999998</v>
      </c>
      <c r="G9" s="4">
        <f t="shared" si="2"/>
        <v>6.9921495661602925E-2</v>
      </c>
      <c r="K9" s="4">
        <f t="shared" si="3"/>
        <v>0.48855311355311365</v>
      </c>
    </row>
    <row r="10" spans="1:11" x14ac:dyDescent="0.35">
      <c r="A10" s="6" t="s">
        <v>1</v>
      </c>
      <c r="B10" s="6">
        <f>AVERAGE(B7,B8,B9)</f>
        <v>0.14953333333333332</v>
      </c>
      <c r="C10" s="6">
        <f>AVERAGE(C7,C8,C9)</f>
        <v>2.29E-2</v>
      </c>
      <c r="D10" s="6">
        <f>AVERAGE(D7,D8,D9)</f>
        <v>2.1933333333333332E-2</v>
      </c>
      <c r="E10" s="7">
        <f t="shared" si="1"/>
        <v>6.4788888888888882E-2</v>
      </c>
      <c r="F10" s="7">
        <v>0.1447</v>
      </c>
      <c r="G10" s="6">
        <f t="shared" si="2"/>
        <v>5.9924670819617401E-2</v>
      </c>
      <c r="H10" s="6"/>
      <c r="I10" s="6"/>
      <c r="J10" s="6"/>
      <c r="K10" s="11">
        <f t="shared" si="3"/>
        <v>0.4477462950165092</v>
      </c>
    </row>
    <row r="11" spans="1:11" x14ac:dyDescent="0.35">
      <c r="A11" s="5" t="s">
        <v>18</v>
      </c>
      <c r="B11" s="4">
        <v>3.7999999999999999E-2</v>
      </c>
      <c r="C11" s="4">
        <v>1.09E-2</v>
      </c>
      <c r="D11" s="4">
        <v>0.13339999999999999</v>
      </c>
      <c r="E11" s="4">
        <f t="shared" si="1"/>
        <v>6.0766666666666663E-2</v>
      </c>
      <c r="F11" s="4">
        <v>7.0833333333333331E-2</v>
      </c>
      <c r="G11" s="4">
        <f t="shared" si="2"/>
        <v>5.2537626728110041E-2</v>
      </c>
      <c r="H11" s="4">
        <f>STDEV(B11:B13)</f>
        <v>3.9551653989856536E-3</v>
      </c>
      <c r="I11" s="4">
        <f t="shared" ref="I11:J11" si="6">STDEV(C11:C13)</f>
        <v>3.5921210076128186E-3</v>
      </c>
      <c r="J11" s="4">
        <f t="shared" si="6"/>
        <v>3.7526035406545838E-2</v>
      </c>
      <c r="K11" s="4">
        <f t="shared" si="3"/>
        <v>0.85788235294117643</v>
      </c>
    </row>
    <row r="12" spans="1:11" x14ac:dyDescent="0.35">
      <c r="A12" s="5" t="s">
        <v>18</v>
      </c>
      <c r="B12" s="4">
        <v>4.3700000000000003E-2</v>
      </c>
      <c r="C12" s="4">
        <v>1.5800000000000002E-2</v>
      </c>
      <c r="D12" s="4">
        <v>5.9900000000000002E-2</v>
      </c>
      <c r="E12" s="4">
        <f t="shared" si="1"/>
        <v>3.9800000000000002E-2</v>
      </c>
      <c r="F12" s="4">
        <v>4.7566666666666667E-2</v>
      </c>
      <c r="G12" s="4">
        <f t="shared" si="2"/>
        <v>1.8213731083992653E-2</v>
      </c>
      <c r="K12" s="4">
        <f t="shared" si="3"/>
        <v>0.83672039243167484</v>
      </c>
    </row>
    <row r="13" spans="1:11" x14ac:dyDescent="0.35">
      <c r="A13" s="5" t="s">
        <v>18</v>
      </c>
      <c r="B13" s="4">
        <v>4.5600000000000002E-2</v>
      </c>
      <c r="C13" s="4">
        <v>1.7899999999999999E-2</v>
      </c>
      <c r="D13" s="4">
        <v>0.10979999999999999</v>
      </c>
      <c r="E13" s="4">
        <f t="shared" si="1"/>
        <v>5.7766666666666668E-2</v>
      </c>
      <c r="F13" s="4">
        <v>7.7333333333333323E-2</v>
      </c>
      <c r="G13" s="4">
        <f t="shared" si="2"/>
        <v>3.849175957988353E-2</v>
      </c>
      <c r="K13" s="4">
        <f t="shared" si="3"/>
        <v>0.74698275862068975</v>
      </c>
    </row>
    <row r="14" spans="1:11" x14ac:dyDescent="0.35">
      <c r="A14" s="6" t="s">
        <v>1</v>
      </c>
      <c r="B14" s="6">
        <f>AVERAGE(B11,B12,B13)</f>
        <v>4.243333333333333E-2</v>
      </c>
      <c r="C14" s="6">
        <f>AVERAGE(C11,C12,C13)</f>
        <v>1.4866666666666667E-2</v>
      </c>
      <c r="D14" s="6">
        <f>AVERAGE(D11,D12,D13)</f>
        <v>0.10103333333333332</v>
      </c>
      <c r="E14" s="7">
        <f t="shared" si="1"/>
        <v>5.2777777777777778E-2</v>
      </c>
      <c r="F14" s="7">
        <v>6.5244444444444438E-2</v>
      </c>
      <c r="G14" s="6">
        <f t="shared" si="2"/>
        <v>3.5929832166406959E-2</v>
      </c>
      <c r="H14" s="6"/>
      <c r="I14" s="6"/>
      <c r="J14" s="6"/>
      <c r="K14" s="11">
        <f t="shared" si="3"/>
        <v>0.80892370572207095</v>
      </c>
    </row>
    <row r="15" spans="1:11" x14ac:dyDescent="0.35">
      <c r="A15" s="5" t="s">
        <v>19</v>
      </c>
      <c r="B15" s="4">
        <v>0.1477</v>
      </c>
      <c r="C15" s="4">
        <v>4.4999999999999998E-2</v>
      </c>
      <c r="D15" s="4">
        <v>0.106</v>
      </c>
      <c r="E15" s="4">
        <f t="shared" si="1"/>
        <v>9.9566666666666651E-2</v>
      </c>
      <c r="F15" s="4">
        <v>0.13289999999999999</v>
      </c>
      <c r="G15" s="4">
        <f t="shared" si="2"/>
        <v>4.217316155513548E-2</v>
      </c>
      <c r="H15" s="4">
        <f>STDEV(B15:B17)</f>
        <v>5.908781600296293E-2</v>
      </c>
      <c r="I15" s="4">
        <f t="shared" ref="I15:J15" si="7">STDEV(C15:C17)</f>
        <v>1.7664748323520871E-2</v>
      </c>
      <c r="J15" s="4">
        <f t="shared" si="7"/>
        <v>3.0989245446337282E-3</v>
      </c>
      <c r="K15" s="4">
        <f t="shared" si="3"/>
        <v>0.74918485076498609</v>
      </c>
    </row>
    <row r="16" spans="1:11" x14ac:dyDescent="0.35">
      <c r="A16" s="5" t="s">
        <v>19</v>
      </c>
      <c r="B16" s="4">
        <v>3.0700000000000002E-2</v>
      </c>
      <c r="C16" s="4">
        <v>1.3100000000000001E-2</v>
      </c>
      <c r="D16" s="4">
        <v>0.1111</v>
      </c>
      <c r="E16" s="4">
        <f t="shared" si="1"/>
        <v>5.1633333333333337E-2</v>
      </c>
      <c r="F16" s="4">
        <v>9.0733333333333333E-2</v>
      </c>
      <c r="G16" s="4">
        <f t="shared" si="2"/>
        <v>4.2658749265407303E-2</v>
      </c>
      <c r="K16" s="4">
        <f t="shared" si="3"/>
        <v>0.56906686260102868</v>
      </c>
    </row>
    <row r="17" spans="1:11" x14ac:dyDescent="0.35">
      <c r="A17" s="5" t="s">
        <v>19</v>
      </c>
      <c r="B17" s="4">
        <v>7.4800000000000005E-2</v>
      </c>
      <c r="C17" s="4">
        <v>1.5900000000000001E-2</v>
      </c>
      <c r="D17" s="4">
        <v>0.1055</v>
      </c>
      <c r="E17" s="4">
        <f t="shared" si="1"/>
        <v>6.54E-2</v>
      </c>
      <c r="F17" s="4">
        <v>9.3133333333333332E-2</v>
      </c>
      <c r="G17" s="4">
        <f t="shared" si="2"/>
        <v>3.7178040113307019E-2</v>
      </c>
      <c r="K17" s="4">
        <f t="shared" si="3"/>
        <v>0.70221904080171793</v>
      </c>
    </row>
    <row r="18" spans="1:11" x14ac:dyDescent="0.35">
      <c r="A18" s="6" t="s">
        <v>1</v>
      </c>
      <c r="B18" s="6">
        <f>AVERAGE(B15,B16,B17)</f>
        <v>8.4399999999999989E-2</v>
      </c>
      <c r="C18" s="6">
        <f>AVERAGE(C15,C16,C17)</f>
        <v>2.4666666666666667E-2</v>
      </c>
      <c r="D18" s="6">
        <f>AVERAGE(D15,D16,D17)</f>
        <v>0.10753333333333333</v>
      </c>
      <c r="E18" s="7">
        <f t="shared" si="1"/>
        <v>7.22E-2</v>
      </c>
      <c r="F18" s="7">
        <v>0.1055888888888889</v>
      </c>
      <c r="G18" s="6">
        <f t="shared" si="2"/>
        <v>3.491275899640045E-2</v>
      </c>
      <c r="H18" s="6"/>
      <c r="I18" s="6"/>
      <c r="J18" s="6"/>
      <c r="K18" s="11">
        <f t="shared" si="3"/>
        <v>0.68378406818899284</v>
      </c>
    </row>
    <row r="19" spans="1:11" x14ac:dyDescent="0.35">
      <c r="A19" s="5" t="s">
        <v>20</v>
      </c>
      <c r="B19" s="4">
        <v>2.5399999999999999E-2</v>
      </c>
      <c r="C19" s="4">
        <v>1.1999999999999999E-3</v>
      </c>
      <c r="D19" s="4">
        <v>3.5999999999999999E-3</v>
      </c>
      <c r="E19" s="4">
        <f t="shared" si="1"/>
        <v>1.0066666666666666E-2</v>
      </c>
      <c r="F19" s="4">
        <v>1.1500000000000002E-2</v>
      </c>
      <c r="G19" s="4">
        <f t="shared" si="2"/>
        <v>1.0886484995422331E-2</v>
      </c>
      <c r="H19" s="4">
        <f>STDEV(B19:B21)</f>
        <v>3.1048349392520051E-3</v>
      </c>
      <c r="I19" s="4">
        <f t="shared" ref="I19:J19" si="8">STDEV(C19:C21)</f>
        <v>1.1357816691600548E-3</v>
      </c>
      <c r="J19" s="4">
        <f t="shared" si="8"/>
        <v>6.506407098647712E-4</v>
      </c>
      <c r="K19" s="4">
        <f t="shared" si="3"/>
        <v>0.87536231884057958</v>
      </c>
    </row>
    <row r="20" spans="1:11" x14ac:dyDescent="0.35">
      <c r="A20" s="5" t="s">
        <v>20</v>
      </c>
      <c r="B20" s="4">
        <v>1.9199999999999998E-2</v>
      </c>
      <c r="C20" s="4">
        <v>3.3E-3</v>
      </c>
      <c r="D20" s="4">
        <v>3.0000000000000001E-3</v>
      </c>
      <c r="E20" s="4">
        <f t="shared" si="1"/>
        <v>8.4999999999999989E-3</v>
      </c>
      <c r="F20" s="4">
        <v>1.2000000000000002E-2</v>
      </c>
      <c r="G20" s="4">
        <f t="shared" si="2"/>
        <v>7.5670337649570455E-3</v>
      </c>
      <c r="K20" s="4">
        <f t="shared" si="3"/>
        <v>0.70833333333333315</v>
      </c>
    </row>
    <row r="21" spans="1:11" x14ac:dyDescent="0.35">
      <c r="A21" s="5" t="s">
        <v>20</v>
      </c>
      <c r="B21" s="4">
        <v>2.2599999999999999E-2</v>
      </c>
      <c r="C21" s="4">
        <v>1.5E-3</v>
      </c>
      <c r="D21" s="4">
        <v>2.3E-3</v>
      </c>
      <c r="E21" s="4">
        <f t="shared" si="1"/>
        <v>8.8000000000000005E-3</v>
      </c>
      <c r="F21" s="4">
        <v>9.7333333333333352E-3</v>
      </c>
      <c r="G21" s="4">
        <f t="shared" si="2"/>
        <v>9.763537610244899E-3</v>
      </c>
      <c r="K21" s="4">
        <f t="shared" si="3"/>
        <v>0.90410958904109573</v>
      </c>
    </row>
    <row r="22" spans="1:11" x14ac:dyDescent="0.35">
      <c r="A22" s="6" t="s">
        <v>1</v>
      </c>
      <c r="B22" s="6">
        <f>AVERAGE(B19,B20,B21)</f>
        <v>2.24E-2</v>
      </c>
      <c r="C22" s="6">
        <f>AVERAGE(C19,C20,C21)</f>
        <v>2E-3</v>
      </c>
      <c r="D22" s="6">
        <f>AVERAGE(D19,D20,D21)</f>
        <v>2.9666666666666665E-3</v>
      </c>
      <c r="E22" s="7">
        <f t="shared" si="1"/>
        <v>9.1222222222222208E-3</v>
      </c>
      <c r="F22" s="7">
        <v>1.1077777777777777E-2</v>
      </c>
      <c r="G22" s="6">
        <f t="shared" si="2"/>
        <v>9.3970970037967286E-3</v>
      </c>
      <c r="H22" s="6"/>
      <c r="I22" s="6"/>
      <c r="J22" s="6"/>
      <c r="K22" s="11">
        <f t="shared" si="3"/>
        <v>0.82347041123370102</v>
      </c>
    </row>
    <row r="23" spans="1:11" x14ac:dyDescent="0.35">
      <c r="A23" s="5" t="s">
        <v>21</v>
      </c>
      <c r="B23" s="4">
        <v>1.6799999999999999E-2</v>
      </c>
      <c r="C23" s="4">
        <v>1.9E-3</v>
      </c>
      <c r="D23" s="4">
        <v>1.1299999999999999E-2</v>
      </c>
      <c r="E23" s="4">
        <f t="shared" si="1"/>
        <v>0.01</v>
      </c>
      <c r="F23" s="4">
        <v>9.3666666666666672E-3</v>
      </c>
      <c r="G23" s="4">
        <f t="shared" si="2"/>
        <v>6.1519644559007844E-3</v>
      </c>
      <c r="H23" s="4">
        <f>STDEV(B23:B25)</f>
        <v>2.8360771028541048E-3</v>
      </c>
      <c r="I23" s="16">
        <f t="shared" ref="I23:J23" si="9">STDEV(C23:C25)</f>
        <v>9.9999999999999937E-5</v>
      </c>
      <c r="J23" s="4">
        <f t="shared" si="9"/>
        <v>4.4865391264685681E-2</v>
      </c>
      <c r="K23" s="13">
        <f t="shared" si="3"/>
        <v>1.0676156583629892</v>
      </c>
    </row>
    <row r="24" spans="1:11" x14ac:dyDescent="0.35">
      <c r="A24" s="5" t="s">
        <v>21</v>
      </c>
      <c r="B24" s="4">
        <v>1.5900000000000001E-2</v>
      </c>
      <c r="C24" s="4">
        <v>2E-3</v>
      </c>
      <c r="D24" s="4">
        <v>1.4800000000000001E-2</v>
      </c>
      <c r="E24" s="4">
        <f t="shared" si="1"/>
        <v>1.09E-2</v>
      </c>
      <c r="F24" s="4">
        <v>8.3000000000000001E-3</v>
      </c>
      <c r="G24" s="4">
        <f t="shared" si="2"/>
        <v>6.3092524649649801E-3</v>
      </c>
      <c r="K24" s="13">
        <f t="shared" si="3"/>
        <v>1.3132530120481927</v>
      </c>
    </row>
    <row r="25" spans="1:11" x14ac:dyDescent="0.35">
      <c r="A25" s="5" t="s">
        <v>21</v>
      </c>
      <c r="B25" s="4">
        <v>1.15E-2</v>
      </c>
      <c r="C25" s="4">
        <v>2.0999999999999999E-3</v>
      </c>
      <c r="D25" s="4">
        <v>9.0700000000000003E-2</v>
      </c>
      <c r="E25" s="4">
        <f t="shared" si="1"/>
        <v>3.4766666666666668E-2</v>
      </c>
      <c r="F25" s="4">
        <v>3.7399999999999996E-2</v>
      </c>
      <c r="G25" s="4">
        <f t="shared" si="2"/>
        <v>3.9736577048804241E-2</v>
      </c>
      <c r="K25" s="4">
        <f t="shared" si="3"/>
        <v>0.92959001782531203</v>
      </c>
    </row>
    <row r="26" spans="1:11" x14ac:dyDescent="0.35">
      <c r="A26" s="6" t="s">
        <v>1</v>
      </c>
      <c r="B26" s="6">
        <f>AVERAGE(B23,B24,B25)</f>
        <v>1.4733333333333334E-2</v>
      </c>
      <c r="C26" s="6">
        <f>AVERAGE(C23,C24,C25)</f>
        <v>2E-3</v>
      </c>
      <c r="D26" s="6">
        <f>AVERAGE(D23,D24,D25)</f>
        <v>3.8933333333333334E-2</v>
      </c>
      <c r="E26" s="7">
        <f t="shared" si="1"/>
        <v>1.8555555555555558E-2</v>
      </c>
      <c r="F26" s="7">
        <v>1.8355555555555559E-2</v>
      </c>
      <c r="G26" s="6">
        <f t="shared" si="2"/>
        <v>1.5318285692048239E-2</v>
      </c>
      <c r="H26" s="6"/>
      <c r="I26" s="6"/>
      <c r="J26" s="6"/>
      <c r="K26" s="14">
        <f t="shared" si="3"/>
        <v>1.0108958837772397</v>
      </c>
    </row>
    <row r="27" spans="1:11" x14ac:dyDescent="0.35">
      <c r="A27" s="4" t="s">
        <v>22</v>
      </c>
      <c r="B27" s="4">
        <v>1.6999999999999999E-3</v>
      </c>
      <c r="C27" s="4">
        <v>2.5999999999999999E-3</v>
      </c>
      <c r="D27" s="4">
        <v>8.2000000000000007E-3</v>
      </c>
      <c r="E27" s="4">
        <f t="shared" si="1"/>
        <v>4.1666666666666666E-3</v>
      </c>
      <c r="F27" s="4">
        <v>2.9333333333333329E-3</v>
      </c>
      <c r="G27" s="4">
        <f t="shared" si="2"/>
        <v>2.8755675768252944E-3</v>
      </c>
      <c r="H27" s="4">
        <f>STDEV(B27:B29)</f>
        <v>5.0332229568471668E-4</v>
      </c>
      <c r="I27" s="4">
        <f t="shared" ref="I27:J27" si="10">STDEV(C27:C29)</f>
        <v>3.7859388972001824E-4</v>
      </c>
      <c r="J27" s="4">
        <f t="shared" si="10"/>
        <v>3.323151115031234E-3</v>
      </c>
      <c r="K27" s="13">
        <f t="shared" si="3"/>
        <v>1.4204545454545456</v>
      </c>
    </row>
    <row r="28" spans="1:11" x14ac:dyDescent="0.35">
      <c r="A28" s="4" t="s">
        <v>22</v>
      </c>
      <c r="B28" s="4">
        <v>1.2999999999999999E-3</v>
      </c>
      <c r="C28" s="4">
        <v>2.7000000000000001E-3</v>
      </c>
      <c r="D28" s="4">
        <v>2.5999999999999999E-3</v>
      </c>
      <c r="E28" s="4">
        <f t="shared" si="1"/>
        <v>2.2000000000000001E-3</v>
      </c>
      <c r="F28" s="4">
        <v>1.8333333333333333E-3</v>
      </c>
      <c r="G28" s="4">
        <f t="shared" si="2"/>
        <v>6.3770421565696636E-4</v>
      </c>
      <c r="K28" s="13">
        <f t="shared" si="3"/>
        <v>1.2000000000000002</v>
      </c>
    </row>
    <row r="29" spans="1:11" x14ac:dyDescent="0.35">
      <c r="A29" s="4" t="s">
        <v>22</v>
      </c>
      <c r="B29" s="4">
        <v>2.3E-3</v>
      </c>
      <c r="C29" s="4">
        <v>2E-3</v>
      </c>
      <c r="D29" s="4">
        <v>2.3E-3</v>
      </c>
      <c r="E29" s="4">
        <f t="shared" si="1"/>
        <v>2.2000000000000001E-3</v>
      </c>
      <c r="F29" s="4">
        <v>2.133333333333333E-3</v>
      </c>
      <c r="G29" s="4">
        <f t="shared" si="2"/>
        <v>1.4142135623730948E-4</v>
      </c>
      <c r="K29" s="13">
        <f t="shared" si="3"/>
        <v>1.0312500000000002</v>
      </c>
    </row>
    <row r="30" spans="1:11" x14ac:dyDescent="0.35">
      <c r="A30" s="6" t="s">
        <v>1</v>
      </c>
      <c r="B30" s="6">
        <f>AVERAGE(B27,B28,B29)</f>
        <v>1.7666666666666666E-3</v>
      </c>
      <c r="C30" s="6">
        <f>AVERAGE(C27,C28,C29)</f>
        <v>2.4333333333333334E-3</v>
      </c>
      <c r="D30" s="6">
        <f>AVERAGE(D27,D28,D29)</f>
        <v>4.3666666666666671E-3</v>
      </c>
      <c r="E30" s="7">
        <f t="shared" si="1"/>
        <v>2.8555555555555556E-3</v>
      </c>
      <c r="F30" s="7">
        <v>2.3E-3</v>
      </c>
      <c r="G30" s="6">
        <f t="shared" si="2"/>
        <v>1.1026343315604693E-3</v>
      </c>
      <c r="H30" s="6"/>
      <c r="I30" s="6"/>
      <c r="J30" s="6"/>
      <c r="K30" s="14">
        <f t="shared" si="3"/>
        <v>1.2415458937198067</v>
      </c>
    </row>
    <row r="31" spans="1:11" x14ac:dyDescent="0.35">
      <c r="A31" s="4" t="s">
        <v>10</v>
      </c>
      <c r="B31" s="4">
        <v>5.0000000000000001E-4</v>
      </c>
      <c r="C31" s="4">
        <v>3.0000000000000001E-3</v>
      </c>
      <c r="D31" s="4">
        <v>5.0000000000000001E-4</v>
      </c>
      <c r="E31" s="4">
        <f t="shared" si="1"/>
        <v>1.3333333333333333E-3</v>
      </c>
      <c r="F31" s="4">
        <v>3.9999999999999996E-4</v>
      </c>
      <c r="G31" s="4">
        <f t="shared" si="2"/>
        <v>1.1785113019775789E-3</v>
      </c>
      <c r="H31" s="4">
        <f>STDEV(B31:B33)</f>
        <v>1.9999999999999998E-4</v>
      </c>
      <c r="J31" s="4">
        <f>STDEV(D31:D33)</f>
        <v>2.1920310216782973E-3</v>
      </c>
      <c r="K31" s="13">
        <f t="shared" si="3"/>
        <v>3.3333333333333335</v>
      </c>
    </row>
    <row r="32" spans="1:11" x14ac:dyDescent="0.35">
      <c r="A32" s="4" t="s">
        <v>10</v>
      </c>
      <c r="B32" s="4">
        <v>6.9999999999999999E-4</v>
      </c>
      <c r="D32" s="4">
        <v>3.5999999999999999E-3</v>
      </c>
      <c r="E32" s="4">
        <f t="shared" si="1"/>
        <v>2.15E-3</v>
      </c>
      <c r="F32" s="4">
        <v>2.9999999999999997E-4</v>
      </c>
      <c r="G32" s="4">
        <f t="shared" si="2"/>
        <v>1.4499999999999999E-3</v>
      </c>
      <c r="K32" s="13">
        <f t="shared" si="3"/>
        <v>7.166666666666667</v>
      </c>
    </row>
    <row r="33" spans="1:11" x14ac:dyDescent="0.35">
      <c r="A33" s="4" t="s">
        <v>10</v>
      </c>
      <c r="B33" s="4">
        <v>8.9999999999999998E-4</v>
      </c>
      <c r="E33" s="4">
        <f t="shared" si="1"/>
        <v>8.9999999999999998E-4</v>
      </c>
      <c r="F33" s="4">
        <v>2.0000000000000001E-4</v>
      </c>
      <c r="G33" s="4">
        <f t="shared" si="2"/>
        <v>0</v>
      </c>
      <c r="K33" s="13">
        <f t="shared" si="3"/>
        <v>4.5</v>
      </c>
    </row>
    <row r="34" spans="1:11" x14ac:dyDescent="0.35">
      <c r="A34" s="6" t="s">
        <v>1</v>
      </c>
      <c r="B34" s="6">
        <f>AVERAGE(B31,B32,B33)</f>
        <v>7.000000000000001E-4</v>
      </c>
      <c r="C34" s="6">
        <f>AVERAGE(C31,C32,C33)</f>
        <v>3.0000000000000001E-3</v>
      </c>
      <c r="D34" s="6">
        <f>AVERAGE(D31,D32,D33)</f>
        <v>2.0499999999999997E-3</v>
      </c>
      <c r="E34" s="7">
        <f t="shared" si="1"/>
        <v>1.9166666666666666E-3</v>
      </c>
      <c r="F34" s="7">
        <v>2.9999999999999997E-4</v>
      </c>
      <c r="G34" s="6">
        <f t="shared" si="2"/>
        <v>9.4369251112613772E-4</v>
      </c>
      <c r="H34" s="6"/>
      <c r="I34" s="6"/>
      <c r="J34" s="6"/>
      <c r="K34" s="14">
        <f t="shared" si="3"/>
        <v>6.3888888888888893</v>
      </c>
    </row>
    <row r="35" spans="1:11" x14ac:dyDescent="0.35">
      <c r="G35" s="11">
        <f>AVERAGE(G6,G10,G14,G18,G22,G26,G30,G34)</f>
        <v>3.0144878923660638E-2</v>
      </c>
      <c r="H35" s="11"/>
      <c r="I35" s="11"/>
      <c r="J35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F1435-4514-4D55-8327-A0F1E6B33C0B}">
  <dimension ref="A1:E33"/>
  <sheetViews>
    <sheetView workbookViewId="0">
      <selection activeCell="G14" sqref="G14"/>
    </sheetView>
  </sheetViews>
  <sheetFormatPr defaultColWidth="8.90625" defaultRowHeight="15.5" x14ac:dyDescent="0.35"/>
  <cols>
    <col min="1" max="1" width="8.90625" style="4"/>
    <col min="2" max="2" width="22.90625" style="4" customWidth="1"/>
    <col min="3" max="3" width="35.26953125" style="4" customWidth="1"/>
    <col min="4" max="4" width="26.54296875" style="4" customWidth="1"/>
    <col min="5" max="5" width="20.6328125" style="4" customWidth="1"/>
    <col min="6" max="16384" width="8.90625" style="4"/>
  </cols>
  <sheetData>
    <row r="1" spans="1:5" x14ac:dyDescent="0.35">
      <c r="A1" s="4" t="s">
        <v>0</v>
      </c>
      <c r="B1" s="4" t="s">
        <v>31</v>
      </c>
      <c r="C1" s="4" t="s">
        <v>32</v>
      </c>
      <c r="D1" s="4" t="s">
        <v>8</v>
      </c>
      <c r="E1" s="4" t="s">
        <v>33</v>
      </c>
    </row>
    <row r="2" spans="1:5" x14ac:dyDescent="0.35">
      <c r="A2" s="5">
        <v>4.2361111111111113E-2</v>
      </c>
      <c r="B2" s="4">
        <v>0.21976666666666667</v>
      </c>
      <c r="C2" s="4">
        <v>4.0133333333333333E-2</v>
      </c>
      <c r="D2" s="4">
        <f>((C2-B2)/B2)*100</f>
        <v>-81.738207189443358</v>
      </c>
      <c r="E2" s="4">
        <f>AVERAGE(D5,D9,D13,D17,D21,D25,D29,D33)</f>
        <v>-53.9198956011805</v>
      </c>
    </row>
    <row r="3" spans="1:5" x14ac:dyDescent="0.35">
      <c r="A3" s="5">
        <v>4.2361111111111113E-2</v>
      </c>
      <c r="B3" s="4">
        <v>0.21456666666666666</v>
      </c>
      <c r="C3" s="4">
        <v>4.02E-2</v>
      </c>
      <c r="D3" s="4">
        <f t="shared" ref="D3:D33" si="0">((C3-B3)/B3)*100</f>
        <v>-81.264564237999068</v>
      </c>
    </row>
    <row r="4" spans="1:5" x14ac:dyDescent="0.35">
      <c r="A4" s="5">
        <v>4.2361111111111113E-2</v>
      </c>
      <c r="B4" s="4">
        <v>0.2311</v>
      </c>
      <c r="C4" s="4">
        <v>3.8866666666666667E-2</v>
      </c>
      <c r="D4" s="4">
        <f t="shared" si="0"/>
        <v>-83.181883744410783</v>
      </c>
    </row>
    <row r="5" spans="1:5" x14ac:dyDescent="0.35">
      <c r="A5" s="6" t="s">
        <v>9</v>
      </c>
      <c r="B5" s="6">
        <v>0.2218111111111111</v>
      </c>
      <c r="C5" s="6">
        <v>3.9733333333333336E-2</v>
      </c>
      <c r="D5" s="7">
        <f t="shared" si="0"/>
        <v>-82.086860692280723</v>
      </c>
    </row>
    <row r="6" spans="1:5" x14ac:dyDescent="0.35">
      <c r="A6" s="5">
        <v>4.3055555555555555E-2</v>
      </c>
      <c r="B6" s="4">
        <v>0.21943333333333329</v>
      </c>
      <c r="C6" s="4">
        <v>0.1449</v>
      </c>
      <c r="D6" s="4">
        <f t="shared" si="0"/>
        <v>-33.966276773507502</v>
      </c>
    </row>
    <row r="7" spans="1:5" x14ac:dyDescent="0.35">
      <c r="A7" s="5">
        <v>4.3055555555555555E-2</v>
      </c>
      <c r="B7" s="4">
        <v>0.20986666666666665</v>
      </c>
      <c r="C7" s="4">
        <v>0.14359999999999998</v>
      </c>
      <c r="D7" s="4">
        <f t="shared" si="0"/>
        <v>-31.575603557814492</v>
      </c>
    </row>
    <row r="8" spans="1:5" x14ac:dyDescent="0.35">
      <c r="A8" s="5">
        <v>4.3055555555555555E-2</v>
      </c>
      <c r="B8" s="4">
        <v>0.1963</v>
      </c>
      <c r="C8" s="4">
        <v>0.14559999999999998</v>
      </c>
      <c r="D8" s="4">
        <f t="shared" si="0"/>
        <v>-25.827814569536432</v>
      </c>
    </row>
    <row r="9" spans="1:5" x14ac:dyDescent="0.35">
      <c r="A9" s="6" t="s">
        <v>1</v>
      </c>
      <c r="B9" s="6">
        <v>0.20853333333333332</v>
      </c>
      <c r="C9" s="6">
        <v>0.1447</v>
      </c>
      <c r="D9" s="7">
        <f t="shared" si="0"/>
        <v>-30.61061381074169</v>
      </c>
    </row>
    <row r="10" spans="1:5" x14ac:dyDescent="0.35">
      <c r="A10" s="5">
        <v>4.4444444444444446E-2</v>
      </c>
      <c r="B10" s="4">
        <v>0.13853333333333331</v>
      </c>
      <c r="C10" s="4">
        <v>7.0833333333333331E-2</v>
      </c>
      <c r="D10" s="4">
        <f t="shared" si="0"/>
        <v>-48.869104908565923</v>
      </c>
    </row>
    <row r="11" spans="1:5" x14ac:dyDescent="0.35">
      <c r="A11" s="5">
        <v>4.4444444444444446E-2</v>
      </c>
      <c r="B11" s="4">
        <v>0.1696333333333333</v>
      </c>
      <c r="C11" s="4">
        <v>4.7566666666666667E-2</v>
      </c>
      <c r="D11" s="4">
        <f t="shared" si="0"/>
        <v>-71.95912752996658</v>
      </c>
    </row>
    <row r="12" spans="1:5" x14ac:dyDescent="0.35">
      <c r="A12" s="5">
        <v>4.4444444444444446E-2</v>
      </c>
      <c r="B12" s="4">
        <v>0.16816666666666666</v>
      </c>
      <c r="C12" s="4">
        <v>7.7333333333333323E-2</v>
      </c>
      <c r="D12" s="4">
        <f t="shared" si="0"/>
        <v>-54.013875123885036</v>
      </c>
    </row>
    <row r="13" spans="1:5" x14ac:dyDescent="0.35">
      <c r="A13" s="6" t="s">
        <v>1</v>
      </c>
      <c r="B13" s="6">
        <v>0.15877777777777777</v>
      </c>
      <c r="C13" s="6">
        <v>6.5244444444444438E-2</v>
      </c>
      <c r="D13" s="7">
        <f t="shared" si="0"/>
        <v>-58.908327501749483</v>
      </c>
    </row>
    <row r="14" spans="1:5" x14ac:dyDescent="0.35">
      <c r="A14" s="5">
        <v>4.7222222222222221E-2</v>
      </c>
      <c r="B14" s="4">
        <v>0.11640000000000002</v>
      </c>
      <c r="C14" s="4">
        <v>0.13289999999999999</v>
      </c>
      <c r="D14" s="4">
        <f t="shared" si="0"/>
        <v>14.175257731958737</v>
      </c>
    </row>
    <row r="15" spans="1:5" x14ac:dyDescent="0.35">
      <c r="A15" s="5">
        <v>4.7222222222222221E-2</v>
      </c>
      <c r="B15" s="4">
        <v>0.12163333333333333</v>
      </c>
      <c r="C15" s="4">
        <v>9.0733333333333333E-2</v>
      </c>
      <c r="D15" s="4">
        <f t="shared" si="0"/>
        <v>-25.404220334338174</v>
      </c>
    </row>
    <row r="16" spans="1:5" x14ac:dyDescent="0.35">
      <c r="A16" s="5">
        <v>4.7222222222222221E-2</v>
      </c>
      <c r="B16" s="4">
        <v>0.13263333333333333</v>
      </c>
      <c r="C16" s="4">
        <v>9.3133333333333332E-2</v>
      </c>
      <c r="D16" s="4">
        <f t="shared" si="0"/>
        <v>-29.78135209851721</v>
      </c>
    </row>
    <row r="17" spans="1:4" x14ac:dyDescent="0.35">
      <c r="A17" s="6" t="s">
        <v>1</v>
      </c>
      <c r="B17" s="6">
        <v>0.12355555555555557</v>
      </c>
      <c r="C17" s="6">
        <v>0.1055888888888889</v>
      </c>
      <c r="D17" s="7">
        <f t="shared" si="0"/>
        <v>-14.541366906474822</v>
      </c>
    </row>
    <row r="18" spans="1:4" x14ac:dyDescent="0.35">
      <c r="A18" s="5">
        <v>5.2777777777777778E-2</v>
      </c>
      <c r="B18" s="4">
        <v>5.9966666666666668E-2</v>
      </c>
      <c r="C18" s="4">
        <v>1.1500000000000002E-2</v>
      </c>
      <c r="D18" s="4">
        <f t="shared" si="0"/>
        <v>-80.82267926625903</v>
      </c>
    </row>
    <row r="19" spans="1:4" x14ac:dyDescent="0.35">
      <c r="A19" s="5">
        <v>5.2777777777777778E-2</v>
      </c>
      <c r="B19" s="4">
        <v>5.7999999999999996E-2</v>
      </c>
      <c r="C19" s="4">
        <v>1.2000000000000002E-2</v>
      </c>
      <c r="D19" s="4">
        <f t="shared" si="0"/>
        <v>-79.310344827586192</v>
      </c>
    </row>
    <row r="20" spans="1:4" x14ac:dyDescent="0.35">
      <c r="A20" s="5">
        <v>5.2777777777777778E-2</v>
      </c>
      <c r="B20" s="4">
        <v>5.4466666666666663E-2</v>
      </c>
      <c r="C20" s="4">
        <v>9.7333333333333352E-3</v>
      </c>
      <c r="D20" s="4">
        <f t="shared" si="0"/>
        <v>-82.129742962056298</v>
      </c>
    </row>
    <row r="21" spans="1:4" x14ac:dyDescent="0.35">
      <c r="A21" s="6" t="s">
        <v>1</v>
      </c>
      <c r="B21" s="6">
        <v>5.7477777777777773E-2</v>
      </c>
      <c r="C21" s="6">
        <v>1.1077777777777777E-2</v>
      </c>
      <c r="D21" s="7">
        <f t="shared" si="0"/>
        <v>-80.726850956891553</v>
      </c>
    </row>
    <row r="22" spans="1:4" x14ac:dyDescent="0.35">
      <c r="A22" s="5">
        <v>6.3888888888888884E-2</v>
      </c>
      <c r="B22" s="4">
        <v>2.3433333333333334E-2</v>
      </c>
      <c r="C22" s="4">
        <v>9.3666666666666672E-3</v>
      </c>
      <c r="D22" s="4">
        <f t="shared" si="0"/>
        <v>-60.028449502133711</v>
      </c>
    </row>
    <row r="23" spans="1:4" x14ac:dyDescent="0.35">
      <c r="A23" s="5">
        <v>6.3888888888888884E-2</v>
      </c>
      <c r="B23" s="4">
        <v>1.6683333333333331E-2</v>
      </c>
      <c r="C23" s="4">
        <v>8.3000000000000001E-3</v>
      </c>
      <c r="D23" s="4">
        <f t="shared" si="0"/>
        <v>-50.24975024975025</v>
      </c>
    </row>
    <row r="24" spans="1:4" x14ac:dyDescent="0.35">
      <c r="A24" s="5">
        <v>6.3888888888888884E-2</v>
      </c>
      <c r="B24" s="4">
        <v>2.6866666666666667E-2</v>
      </c>
      <c r="C24" s="4">
        <v>3.7399999999999996E-2</v>
      </c>
      <c r="D24" s="12">
        <f t="shared" si="0"/>
        <v>39.205955334987571</v>
      </c>
    </row>
    <row r="25" spans="1:4" x14ac:dyDescent="0.35">
      <c r="A25" s="6" t="s">
        <v>1</v>
      </c>
      <c r="B25" s="6">
        <v>2.232777777777778E-2</v>
      </c>
      <c r="C25" s="6">
        <v>1.8355555555555559E-2</v>
      </c>
      <c r="D25" s="7">
        <f t="shared" si="0"/>
        <v>-17.790495148046769</v>
      </c>
    </row>
    <row r="26" spans="1:4" x14ac:dyDescent="0.35">
      <c r="A26" s="4">
        <v>8.611111111111111E-2</v>
      </c>
      <c r="B26" s="4">
        <v>7.1666666666666658E-3</v>
      </c>
      <c r="C26" s="4">
        <v>2.9333333333333329E-3</v>
      </c>
      <c r="D26" s="4">
        <f t="shared" si="0"/>
        <v>-59.069767441860463</v>
      </c>
    </row>
    <row r="27" spans="1:4" x14ac:dyDescent="0.35">
      <c r="A27" s="4">
        <v>8.611111111111111E-2</v>
      </c>
      <c r="B27" s="4">
        <v>8.1333333333333344E-3</v>
      </c>
      <c r="C27" s="4">
        <v>1.8333333333333333E-3</v>
      </c>
      <c r="D27" s="4">
        <f t="shared" si="0"/>
        <v>-77.459016393442624</v>
      </c>
    </row>
    <row r="28" spans="1:4" x14ac:dyDescent="0.35">
      <c r="A28" s="4">
        <v>8.611111111111111E-2</v>
      </c>
      <c r="B28" s="4">
        <v>7.8333333333333328E-3</v>
      </c>
      <c r="C28" s="4">
        <v>2.133333333333333E-3</v>
      </c>
      <c r="D28" s="4">
        <f t="shared" si="0"/>
        <v>-72.765957446808514</v>
      </c>
    </row>
    <row r="29" spans="1:4" x14ac:dyDescent="0.35">
      <c r="A29" s="6" t="s">
        <v>1</v>
      </c>
      <c r="B29" s="6">
        <v>7.7111111111111104E-3</v>
      </c>
      <c r="C29" s="6">
        <v>2.3E-3</v>
      </c>
      <c r="D29" s="7">
        <f t="shared" si="0"/>
        <v>-70.172910662824208</v>
      </c>
    </row>
    <row r="30" spans="1:4" x14ac:dyDescent="0.35">
      <c r="A30" s="4" t="s">
        <v>10</v>
      </c>
      <c r="B30" s="4">
        <v>1.3333333333333333E-3</v>
      </c>
      <c r="C30" s="4">
        <v>3.9999999999999996E-4</v>
      </c>
      <c r="D30" s="4">
        <f t="shared" si="0"/>
        <v>-70</v>
      </c>
    </row>
    <row r="31" spans="1:4" x14ac:dyDescent="0.35">
      <c r="A31" s="4" t="s">
        <v>10</v>
      </c>
      <c r="B31" s="4">
        <v>1.3333333333333333E-3</v>
      </c>
      <c r="C31" s="4">
        <v>2.9999999999999997E-4</v>
      </c>
      <c r="D31" s="4">
        <f t="shared" si="0"/>
        <v>-77.5</v>
      </c>
    </row>
    <row r="32" spans="1:4" x14ac:dyDescent="0.35">
      <c r="A32" s="4" t="s">
        <v>10</v>
      </c>
      <c r="B32" s="4">
        <v>1.1666666666666668E-3</v>
      </c>
      <c r="C32" s="4">
        <v>2.0000000000000001E-4</v>
      </c>
      <c r="D32" s="4">
        <f t="shared" si="0"/>
        <v>-82.857142857142861</v>
      </c>
    </row>
    <row r="33" spans="1:4" x14ac:dyDescent="0.35">
      <c r="A33" s="6" t="s">
        <v>1</v>
      </c>
      <c r="B33" s="6">
        <v>1.2777777777777779E-3</v>
      </c>
      <c r="C33" s="6">
        <v>2.9999999999999997E-4</v>
      </c>
      <c r="D33" s="7">
        <f t="shared" si="0"/>
        <v>-76.521739130434781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61853-589C-47BC-8A4D-2B71574CEC86}">
  <dimension ref="A1:E33"/>
  <sheetViews>
    <sheetView tabSelected="1" workbookViewId="0">
      <selection activeCell="E2" sqref="E2"/>
    </sheetView>
  </sheetViews>
  <sheetFormatPr defaultColWidth="8.90625" defaultRowHeight="15.5" x14ac:dyDescent="0.35"/>
  <cols>
    <col min="1" max="1" width="8.90625" style="4"/>
    <col min="2" max="2" width="27" style="4" customWidth="1"/>
    <col min="3" max="3" width="22.26953125" style="4" customWidth="1"/>
    <col min="4" max="4" width="33.08984375" style="8" customWidth="1"/>
    <col min="5" max="5" width="17.08984375" style="4" customWidth="1"/>
    <col min="6" max="16384" width="8.90625" style="4"/>
  </cols>
  <sheetData>
    <row r="1" spans="1:5" x14ac:dyDescent="0.35">
      <c r="A1" s="4" t="s">
        <v>0</v>
      </c>
      <c r="B1" s="4" t="s">
        <v>11</v>
      </c>
      <c r="C1" s="4" t="s">
        <v>12</v>
      </c>
      <c r="D1" s="8" t="s">
        <v>8</v>
      </c>
      <c r="E1" s="4" t="s">
        <v>34</v>
      </c>
    </row>
    <row r="2" spans="1:5" x14ac:dyDescent="0.35">
      <c r="A2" s="5">
        <v>4.2361111111111113E-2</v>
      </c>
      <c r="B2" s="4">
        <v>7.4666666666666673E-2</v>
      </c>
      <c r="C2" s="4">
        <v>0.13339999999999999</v>
      </c>
      <c r="D2" s="8">
        <f>((B2-C2)/C2)*100</f>
        <v>-44.027986006996493</v>
      </c>
      <c r="E2" s="11">
        <f>AVERAGE(D5,D9,D13,D17,D21,D25,D29,D33)</f>
        <v>-44.872333251091803</v>
      </c>
    </row>
    <row r="3" spans="1:5" x14ac:dyDescent="0.35">
      <c r="A3" s="5">
        <v>4.2361111111111113E-2</v>
      </c>
      <c r="B3" s="4">
        <v>8.0200000000000007E-2</v>
      </c>
      <c r="C3" s="4">
        <v>0.11636666699999999</v>
      </c>
      <c r="D3" s="8">
        <f t="shared" ref="D3:D33" si="0">((B3-C3)/C3)*100</f>
        <v>-31.07991999117753</v>
      </c>
    </row>
    <row r="4" spans="1:5" x14ac:dyDescent="0.35">
      <c r="A4" s="5">
        <v>4.2361111111111113E-2</v>
      </c>
      <c r="B4" s="4">
        <v>0.1239</v>
      </c>
      <c r="C4" s="4">
        <v>0.14149999999999999</v>
      </c>
      <c r="D4" s="8">
        <f t="shared" si="0"/>
        <v>-12.438162544169607</v>
      </c>
    </row>
    <row r="5" spans="1:5" s="6" customFormat="1" x14ac:dyDescent="0.35">
      <c r="A5" s="6" t="s">
        <v>9</v>
      </c>
      <c r="B5" s="6">
        <v>9.2922222222222225E-2</v>
      </c>
      <c r="C5" s="6">
        <v>0.130422222</v>
      </c>
      <c r="D5" s="9">
        <f t="shared" si="0"/>
        <v>-28.752768663746409</v>
      </c>
    </row>
    <row r="6" spans="1:5" x14ac:dyDescent="0.35">
      <c r="A6" s="5">
        <v>4.3055555555555555E-2</v>
      </c>
      <c r="B6" s="4">
        <v>5.3466666666666669E-2</v>
      </c>
      <c r="C6" s="4">
        <v>0.14056666700000001</v>
      </c>
      <c r="D6" s="8">
        <f t="shared" si="0"/>
        <v>-61.963481237933415</v>
      </c>
    </row>
    <row r="7" spans="1:5" x14ac:dyDescent="0.35">
      <c r="A7" s="5">
        <v>4.3055555555555555E-2</v>
      </c>
      <c r="B7" s="4">
        <v>6.9766666666666671E-2</v>
      </c>
      <c r="C7" s="4">
        <v>0.180166667</v>
      </c>
      <c r="D7" s="8">
        <f t="shared" si="0"/>
        <v>-61.276595816324516</v>
      </c>
    </row>
    <row r="8" spans="1:5" x14ac:dyDescent="0.35">
      <c r="A8" s="5">
        <v>4.3055555555555555E-2</v>
      </c>
      <c r="B8" s="4">
        <v>7.113333333333334E-2</v>
      </c>
      <c r="C8" s="4">
        <v>0.24299999999999999</v>
      </c>
      <c r="D8" s="8">
        <f t="shared" si="0"/>
        <v>-70.72702331961591</v>
      </c>
    </row>
    <row r="9" spans="1:5" s="6" customFormat="1" x14ac:dyDescent="0.35">
      <c r="A9" s="6" t="s">
        <v>1</v>
      </c>
      <c r="B9" s="6">
        <v>6.4788888888888882E-2</v>
      </c>
      <c r="C9" s="6">
        <v>0.18791111099999999</v>
      </c>
      <c r="D9" s="9">
        <f t="shared" si="0"/>
        <v>-65.521523158420962</v>
      </c>
    </row>
    <row r="10" spans="1:5" x14ac:dyDescent="0.35">
      <c r="A10" s="5">
        <v>4.4444444444444446E-2</v>
      </c>
      <c r="B10" s="4">
        <v>6.0766666666666663E-2</v>
      </c>
      <c r="C10" s="4">
        <v>0.15559999999999999</v>
      </c>
      <c r="D10" s="8">
        <f t="shared" si="0"/>
        <v>-60.946872322193656</v>
      </c>
    </row>
    <row r="11" spans="1:5" x14ac:dyDescent="0.35">
      <c r="A11" s="5">
        <v>4.4444444444444446E-2</v>
      </c>
      <c r="B11" s="4">
        <v>3.9800000000000002E-2</v>
      </c>
      <c r="C11" s="4">
        <v>0.17076666700000001</v>
      </c>
      <c r="D11" s="8">
        <f t="shared" si="0"/>
        <v>-76.69334378939422</v>
      </c>
    </row>
    <row r="12" spans="1:5" x14ac:dyDescent="0.35">
      <c r="A12" s="5">
        <v>4.4444444444444446E-2</v>
      </c>
      <c r="B12" s="4">
        <v>5.7766666666666668E-2</v>
      </c>
      <c r="C12" s="4">
        <v>0.12973333300000001</v>
      </c>
      <c r="D12" s="8">
        <f t="shared" si="0"/>
        <v>-55.47276453101945</v>
      </c>
    </row>
    <row r="13" spans="1:5" s="6" customFormat="1" x14ac:dyDescent="0.35">
      <c r="A13" s="6" t="s">
        <v>1</v>
      </c>
      <c r="B13" s="6">
        <v>5.2777777777777778E-2</v>
      </c>
      <c r="C13" s="6">
        <v>0.15203333299999999</v>
      </c>
      <c r="D13" s="9">
        <f t="shared" si="0"/>
        <v>-65.285390554597797</v>
      </c>
    </row>
    <row r="14" spans="1:5" x14ac:dyDescent="0.35">
      <c r="A14" s="5">
        <v>4.7222222222222221E-2</v>
      </c>
      <c r="B14" s="4">
        <v>9.9566666666666651E-2</v>
      </c>
      <c r="C14" s="4">
        <v>7.4399999999999994E-2</v>
      </c>
      <c r="D14" s="12">
        <f t="shared" si="0"/>
        <v>33.826164874551964</v>
      </c>
    </row>
    <row r="15" spans="1:5" x14ac:dyDescent="0.35">
      <c r="A15" s="5">
        <v>4.7222222222222221E-2</v>
      </c>
      <c r="B15" s="4">
        <v>5.1633333333333337E-2</v>
      </c>
      <c r="C15" s="4">
        <v>5.57E-2</v>
      </c>
      <c r="D15" s="8">
        <f t="shared" si="0"/>
        <v>-7.3010173548773123</v>
      </c>
    </row>
    <row r="16" spans="1:5" x14ac:dyDescent="0.35">
      <c r="A16" s="5">
        <v>4.7222222222222221E-2</v>
      </c>
      <c r="B16" s="4">
        <v>6.54E-2</v>
      </c>
      <c r="C16" s="4">
        <v>9.8533333000000001E-2</v>
      </c>
      <c r="D16" s="8">
        <f t="shared" si="0"/>
        <v>-33.626522102931403</v>
      </c>
    </row>
    <row r="17" spans="1:4" s="6" customFormat="1" x14ac:dyDescent="0.35">
      <c r="A17" s="6" t="s">
        <v>1</v>
      </c>
      <c r="B17" s="6">
        <v>7.22E-2</v>
      </c>
      <c r="C17" s="6">
        <v>7.6211110999999998E-2</v>
      </c>
      <c r="D17" s="9">
        <f t="shared" si="0"/>
        <v>-5.2631577566163514</v>
      </c>
    </row>
    <row r="18" spans="1:4" x14ac:dyDescent="0.35">
      <c r="A18" s="5">
        <v>5.2777777777777778E-2</v>
      </c>
      <c r="B18" s="4">
        <v>1.0066666666666666E-2</v>
      </c>
      <c r="C18" s="4">
        <v>3.9866667000000001E-2</v>
      </c>
      <c r="D18" s="8">
        <f t="shared" si="0"/>
        <v>-74.749164090726055</v>
      </c>
    </row>
    <row r="19" spans="1:4" x14ac:dyDescent="0.35">
      <c r="A19" s="5">
        <v>5.2777777777777778E-2</v>
      </c>
      <c r="B19" s="4">
        <v>8.4999999999999989E-3</v>
      </c>
      <c r="C19" s="4">
        <v>2.4033333E-2</v>
      </c>
      <c r="D19" s="8">
        <f t="shared" si="0"/>
        <v>-64.632454433182446</v>
      </c>
    </row>
    <row r="20" spans="1:4" x14ac:dyDescent="0.35">
      <c r="A20" s="5">
        <v>5.2777777777777778E-2</v>
      </c>
      <c r="B20" s="4">
        <v>8.8000000000000005E-3</v>
      </c>
      <c r="C20" s="4">
        <v>5.0633333000000003E-2</v>
      </c>
      <c r="D20" s="8">
        <f t="shared" si="0"/>
        <v>-82.620144717709962</v>
      </c>
    </row>
    <row r="21" spans="1:4" s="6" customFormat="1" x14ac:dyDescent="0.35">
      <c r="A21" s="6" t="s">
        <v>1</v>
      </c>
      <c r="B21" s="6">
        <v>9.1222222222222208E-3</v>
      </c>
      <c r="C21" s="6">
        <v>3.8177778000000002E-2</v>
      </c>
      <c r="D21" s="9">
        <f t="shared" si="0"/>
        <v>-76.105937275285598</v>
      </c>
    </row>
    <row r="22" spans="1:4" x14ac:dyDescent="0.35">
      <c r="A22" s="5">
        <v>6.3888888888888884E-2</v>
      </c>
      <c r="B22" s="4">
        <v>0.01</v>
      </c>
      <c r="C22" s="4">
        <v>2.3766666999999998E-2</v>
      </c>
      <c r="D22" s="8">
        <f t="shared" si="0"/>
        <v>-57.924264264736827</v>
      </c>
    </row>
    <row r="23" spans="1:4" x14ac:dyDescent="0.35">
      <c r="A23" s="5">
        <v>6.3888888888888884E-2</v>
      </c>
      <c r="B23" s="4">
        <v>1.09E-2</v>
      </c>
      <c r="C23" s="4">
        <v>2.7933333000000001E-2</v>
      </c>
      <c r="D23" s="8">
        <f t="shared" si="0"/>
        <v>-60.978519820746058</v>
      </c>
    </row>
    <row r="24" spans="1:4" x14ac:dyDescent="0.35">
      <c r="A24" s="5">
        <v>6.3888888888888884E-2</v>
      </c>
      <c r="B24" s="4">
        <v>3.4766666666666668E-2</v>
      </c>
      <c r="C24" s="4">
        <v>4.2299999999999997E-2</v>
      </c>
      <c r="D24" s="8">
        <f t="shared" si="0"/>
        <v>-17.809298660362483</v>
      </c>
    </row>
    <row r="25" spans="1:4" s="6" customFormat="1" x14ac:dyDescent="0.35">
      <c r="A25" s="6" t="s">
        <v>1</v>
      </c>
      <c r="B25" s="6">
        <v>1.8555555555555558E-2</v>
      </c>
      <c r="C25" s="6">
        <v>3.1333332999999998E-2</v>
      </c>
      <c r="D25" s="9">
        <f t="shared" si="0"/>
        <v>-40.780141213973117</v>
      </c>
    </row>
    <row r="26" spans="1:4" x14ac:dyDescent="0.35">
      <c r="A26" s="4">
        <v>8.611111111111111E-2</v>
      </c>
      <c r="B26" s="4">
        <v>4.1666666666666666E-3</v>
      </c>
      <c r="C26" s="4">
        <v>1.0133333E-2</v>
      </c>
      <c r="D26" s="8">
        <f t="shared" si="0"/>
        <v>-58.881577594788737</v>
      </c>
    </row>
    <row r="27" spans="1:4" x14ac:dyDescent="0.35">
      <c r="A27" s="4">
        <v>8.611111111111111E-2</v>
      </c>
      <c r="B27" s="4">
        <v>2.2000000000000001E-3</v>
      </c>
      <c r="C27" s="4">
        <v>1.0233333000000001E-2</v>
      </c>
      <c r="D27" s="8">
        <f t="shared" si="0"/>
        <v>-78.501627964222408</v>
      </c>
    </row>
    <row r="28" spans="1:4" x14ac:dyDescent="0.35">
      <c r="A28" s="4">
        <v>8.611111111111111E-2</v>
      </c>
      <c r="B28" s="4">
        <v>2.2000000000000001E-3</v>
      </c>
      <c r="C28" s="4">
        <v>8.2000000000000007E-3</v>
      </c>
      <c r="D28" s="8">
        <f t="shared" si="0"/>
        <v>-73.170731707317074</v>
      </c>
    </row>
    <row r="29" spans="1:4" s="6" customFormat="1" x14ac:dyDescent="0.35">
      <c r="A29" s="6" t="s">
        <v>1</v>
      </c>
      <c r="B29" s="6">
        <v>2.8555555555555556E-3</v>
      </c>
      <c r="C29" s="6">
        <v>9.5222220000000003E-3</v>
      </c>
      <c r="D29" s="9">
        <f t="shared" si="0"/>
        <v>-70.011667911590848</v>
      </c>
    </row>
    <row r="30" spans="1:4" x14ac:dyDescent="0.35">
      <c r="A30" s="4" t="s">
        <v>10</v>
      </c>
      <c r="B30" s="4">
        <v>1.3333333333333333E-3</v>
      </c>
      <c r="C30" s="4">
        <v>1.8E-3</v>
      </c>
      <c r="D30" s="8">
        <f t="shared" si="0"/>
        <v>-25.925925925925924</v>
      </c>
    </row>
    <row r="31" spans="1:4" x14ac:dyDescent="0.35">
      <c r="A31" s="4" t="s">
        <v>10</v>
      </c>
      <c r="B31" s="4">
        <v>2.15E-3</v>
      </c>
      <c r="C31" s="4">
        <v>2.3E-3</v>
      </c>
      <c r="D31" s="8">
        <f t="shared" si="0"/>
        <v>-6.5217391304347814</v>
      </c>
    </row>
    <row r="32" spans="1:4" x14ac:dyDescent="0.35">
      <c r="A32" s="4" t="s">
        <v>10</v>
      </c>
      <c r="B32" s="4">
        <v>8.9999999999999998E-4</v>
      </c>
      <c r="C32" s="4">
        <v>2.0999999999999999E-3</v>
      </c>
      <c r="D32" s="8">
        <f t="shared" si="0"/>
        <v>-57.142857142857139</v>
      </c>
    </row>
    <row r="33" spans="1:4" s="6" customFormat="1" x14ac:dyDescent="0.35">
      <c r="A33" s="6" t="s">
        <v>1</v>
      </c>
      <c r="B33" s="6">
        <v>1.9166666666666666E-3</v>
      </c>
      <c r="C33" s="6">
        <v>2.0666669999999999E-3</v>
      </c>
      <c r="D33" s="9">
        <f t="shared" si="0"/>
        <v>-7.2580794745033108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A7099-C32D-4619-ADC0-7A0CCCA55114}">
  <dimension ref="A1:C9"/>
  <sheetViews>
    <sheetView workbookViewId="0">
      <selection activeCell="R12" sqref="R12"/>
    </sheetView>
  </sheetViews>
  <sheetFormatPr defaultColWidth="8.90625" defaultRowHeight="15.5" x14ac:dyDescent="0.35"/>
  <cols>
    <col min="1" max="4" width="8.90625" style="4" customWidth="1"/>
    <col min="5" max="16384" width="8.90625" style="4"/>
  </cols>
  <sheetData>
    <row r="1" spans="1:3" x14ac:dyDescent="0.35">
      <c r="A1" s="1" t="s">
        <v>13</v>
      </c>
      <c r="B1" s="4" t="s">
        <v>14</v>
      </c>
      <c r="C1" s="4" t="s">
        <v>15</v>
      </c>
    </row>
    <row r="2" spans="1:3" x14ac:dyDescent="0.35">
      <c r="A2" s="3" t="s">
        <v>16</v>
      </c>
      <c r="B2" s="4">
        <v>0.2218</v>
      </c>
      <c r="C2" s="4">
        <v>3.9699999999999999E-2</v>
      </c>
    </row>
    <row r="3" spans="1:3" x14ac:dyDescent="0.35">
      <c r="A3" s="1" t="s">
        <v>17</v>
      </c>
      <c r="B3" s="4">
        <v>0.20849999999999999</v>
      </c>
      <c r="C3" s="4">
        <v>0.1447</v>
      </c>
    </row>
    <row r="4" spans="1:3" x14ac:dyDescent="0.35">
      <c r="A4" s="2" t="s">
        <v>18</v>
      </c>
      <c r="B4" s="4">
        <v>0.1588</v>
      </c>
      <c r="C4" s="4">
        <v>6.5199999999999994E-2</v>
      </c>
    </row>
    <row r="5" spans="1:3" x14ac:dyDescent="0.35">
      <c r="A5" s="1" t="s">
        <v>19</v>
      </c>
      <c r="B5" s="4">
        <v>0.1236</v>
      </c>
      <c r="C5" s="4">
        <v>0.1056</v>
      </c>
    </row>
    <row r="6" spans="1:3" x14ac:dyDescent="0.35">
      <c r="A6" s="1" t="s">
        <v>20</v>
      </c>
      <c r="B6" s="4">
        <v>5.7500000000000002E-2</v>
      </c>
      <c r="C6" s="4">
        <v>1.11E-2</v>
      </c>
    </row>
    <row r="7" spans="1:3" x14ac:dyDescent="0.35">
      <c r="A7" s="1" t="s">
        <v>21</v>
      </c>
      <c r="B7" s="4">
        <v>2.23E-2</v>
      </c>
      <c r="C7" s="4">
        <v>1.84E-2</v>
      </c>
    </row>
    <row r="8" spans="1:3" x14ac:dyDescent="0.35">
      <c r="A8" s="2" t="s">
        <v>22</v>
      </c>
      <c r="B8" s="4">
        <v>7.7000000000000002E-3</v>
      </c>
      <c r="C8" s="4">
        <v>2.3E-3</v>
      </c>
    </row>
    <row r="9" spans="1:3" x14ac:dyDescent="0.35">
      <c r="A9" s="1" t="s">
        <v>23</v>
      </c>
      <c r="B9" s="4">
        <v>1.2999999999999999E-3</v>
      </c>
      <c r="C9" s="4">
        <v>2.9999999999999997E-4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2A0D7-9EEA-4797-A73E-C50F24CF56F3}">
  <dimension ref="A1:C32"/>
  <sheetViews>
    <sheetView zoomScale="90" zoomScaleNormal="90" workbookViewId="0">
      <selection activeCell="R16" sqref="R16"/>
    </sheetView>
  </sheetViews>
  <sheetFormatPr defaultRowHeight="15.5" x14ac:dyDescent="0.35"/>
  <cols>
    <col min="1" max="1" width="12.6328125" bestFit="1" customWidth="1"/>
    <col min="3" max="3" width="8.90625" style="4"/>
  </cols>
  <sheetData>
    <row r="1" spans="1:3" x14ac:dyDescent="0.35">
      <c r="A1" s="1" t="s">
        <v>13</v>
      </c>
      <c r="B1" s="1" t="s">
        <v>14</v>
      </c>
      <c r="C1" s="4" t="s">
        <v>15</v>
      </c>
    </row>
    <row r="2" spans="1:3" x14ac:dyDescent="0.35">
      <c r="A2" s="3" t="s">
        <v>16</v>
      </c>
      <c r="B2" s="1">
        <v>0.13039999999999999</v>
      </c>
      <c r="C2" s="4">
        <v>9.2899999999999996E-2</v>
      </c>
    </row>
    <row r="3" spans="1:3" x14ac:dyDescent="0.35">
      <c r="A3" s="1" t="s">
        <v>17</v>
      </c>
      <c r="B3" s="1">
        <v>0.18790000000000001</v>
      </c>
      <c r="C3" s="4">
        <v>6.4799999999999996E-2</v>
      </c>
    </row>
    <row r="4" spans="1:3" x14ac:dyDescent="0.35">
      <c r="A4" s="2" t="s">
        <v>18</v>
      </c>
      <c r="B4" s="2">
        <v>0.152</v>
      </c>
      <c r="C4" s="4">
        <v>5.28E-2</v>
      </c>
    </row>
    <row r="5" spans="1:3" x14ac:dyDescent="0.35">
      <c r="A5" s="1" t="s">
        <v>19</v>
      </c>
      <c r="B5" s="1">
        <v>7.6200000000000004E-2</v>
      </c>
      <c r="C5" s="4">
        <v>7.22E-2</v>
      </c>
    </row>
    <row r="6" spans="1:3" x14ac:dyDescent="0.35">
      <c r="A6" s="1" t="s">
        <v>20</v>
      </c>
      <c r="B6" s="1">
        <v>3.8199999999999998E-2</v>
      </c>
      <c r="C6" s="4">
        <v>9.1000000000000004E-3</v>
      </c>
    </row>
    <row r="7" spans="1:3" x14ac:dyDescent="0.35">
      <c r="A7" s="1" t="s">
        <v>21</v>
      </c>
      <c r="B7" s="1">
        <v>3.1300000000000001E-2</v>
      </c>
      <c r="C7" s="4">
        <v>1.8599999999999998E-2</v>
      </c>
    </row>
    <row r="8" spans="1:3" x14ac:dyDescent="0.35">
      <c r="A8" s="2" t="s">
        <v>22</v>
      </c>
      <c r="B8" s="2">
        <v>9.4999999999999998E-3</v>
      </c>
      <c r="C8" s="4">
        <v>3.0000000000000001E-3</v>
      </c>
    </row>
    <row r="9" spans="1:3" x14ac:dyDescent="0.35">
      <c r="A9" s="1" t="s">
        <v>23</v>
      </c>
      <c r="B9" s="1">
        <v>2.0999999999999999E-3</v>
      </c>
      <c r="C9" s="4">
        <v>2E-3</v>
      </c>
    </row>
    <row r="10" spans="1:3" x14ac:dyDescent="0.35">
      <c r="B10" s="1"/>
    </row>
    <row r="11" spans="1:3" x14ac:dyDescent="0.35">
      <c r="B11" s="1"/>
    </row>
    <row r="12" spans="1:3" x14ac:dyDescent="0.35">
      <c r="B12" s="2"/>
    </row>
    <row r="13" spans="1:3" x14ac:dyDescent="0.35">
      <c r="B13" s="1"/>
    </row>
    <row r="14" spans="1:3" x14ac:dyDescent="0.35">
      <c r="B14" s="1"/>
    </row>
    <row r="15" spans="1:3" x14ac:dyDescent="0.35">
      <c r="B15" s="1"/>
    </row>
    <row r="16" spans="1:3" x14ac:dyDescent="0.35">
      <c r="B16" s="2"/>
    </row>
    <row r="17" spans="2:2" x14ac:dyDescent="0.35">
      <c r="B17" s="1"/>
    </row>
    <row r="18" spans="2:2" x14ac:dyDescent="0.35">
      <c r="B18" s="1"/>
    </row>
    <row r="19" spans="2:2" x14ac:dyDescent="0.35">
      <c r="B19" s="1"/>
    </row>
    <row r="20" spans="2:2" x14ac:dyDescent="0.35">
      <c r="B20" s="2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2"/>
    </row>
    <row r="25" spans="2:2" x14ac:dyDescent="0.35">
      <c r="B25" s="1"/>
    </row>
    <row r="26" spans="2:2" x14ac:dyDescent="0.35">
      <c r="B26" s="1"/>
    </row>
    <row r="27" spans="2:2" x14ac:dyDescent="0.35">
      <c r="B27" s="1"/>
    </row>
    <row r="28" spans="2:2" x14ac:dyDescent="0.35">
      <c r="B28" s="2"/>
    </row>
    <row r="29" spans="2:2" x14ac:dyDescent="0.35">
      <c r="B29" s="1"/>
    </row>
    <row r="30" spans="2:2" x14ac:dyDescent="0.35">
      <c r="B30" s="1"/>
    </row>
    <row r="31" spans="2:2" x14ac:dyDescent="0.35">
      <c r="B31" s="1"/>
    </row>
    <row r="32" spans="2:2" x14ac:dyDescent="0.35">
      <c r="B32" s="2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C8E46-B443-4DDD-A009-A70DB7BBD96A}">
  <dimension ref="A1:C9"/>
  <sheetViews>
    <sheetView topLeftCell="A5" workbookViewId="0">
      <selection activeCell="O6" sqref="O6"/>
    </sheetView>
  </sheetViews>
  <sheetFormatPr defaultColWidth="8.90625" defaultRowHeight="15.5" x14ac:dyDescent="0.35"/>
  <cols>
    <col min="1" max="16384" width="8.90625" style="4"/>
  </cols>
  <sheetData>
    <row r="1" spans="1:3" x14ac:dyDescent="0.35">
      <c r="A1" s="1" t="s">
        <v>13</v>
      </c>
      <c r="B1" s="4" t="s">
        <v>14</v>
      </c>
      <c r="C1" s="4" t="s">
        <v>15</v>
      </c>
    </row>
    <row r="2" spans="1:3" x14ac:dyDescent="0.35">
      <c r="A2" s="3" t="s">
        <v>16</v>
      </c>
      <c r="B2" s="4">
        <v>0.58799999999999997</v>
      </c>
      <c r="C2" s="4">
        <v>2.3386</v>
      </c>
    </row>
    <row r="3" spans="1:3" x14ac:dyDescent="0.35">
      <c r="A3" s="1" t="s">
        <v>17</v>
      </c>
      <c r="B3" s="4">
        <v>0.90110000000000001</v>
      </c>
      <c r="C3" s="4">
        <v>0.44769999999999999</v>
      </c>
    </row>
    <row r="4" spans="1:3" x14ac:dyDescent="0.35">
      <c r="A4" s="2" t="s">
        <v>18</v>
      </c>
      <c r="B4" s="4">
        <v>0.95750000000000002</v>
      </c>
      <c r="C4" s="4">
        <v>0.80889999999999995</v>
      </c>
    </row>
    <row r="5" spans="1:3" x14ac:dyDescent="0.35">
      <c r="A5" s="1" t="s">
        <v>19</v>
      </c>
      <c r="B5" s="4">
        <v>0.61680000000000001</v>
      </c>
      <c r="C5" s="4">
        <v>0.68379999999999996</v>
      </c>
    </row>
    <row r="6" spans="1:3" x14ac:dyDescent="0.35">
      <c r="A6" s="1" t="s">
        <v>20</v>
      </c>
      <c r="B6" s="4">
        <v>0.66420000000000001</v>
      </c>
      <c r="C6" s="4">
        <v>0.82350000000000001</v>
      </c>
    </row>
    <row r="7" spans="1:3" x14ac:dyDescent="0.35">
      <c r="A7" s="1" t="s">
        <v>21</v>
      </c>
      <c r="B7" s="4">
        <v>1.4033</v>
      </c>
      <c r="C7" s="4">
        <v>1.0108999999999999</v>
      </c>
    </row>
    <row r="8" spans="1:3" x14ac:dyDescent="0.35">
      <c r="A8" s="2" t="s">
        <v>22</v>
      </c>
      <c r="B8" s="4">
        <v>1.2349000000000001</v>
      </c>
      <c r="C8" s="4">
        <v>1.2415</v>
      </c>
    </row>
    <row r="9" spans="1:3" x14ac:dyDescent="0.35">
      <c r="A9" s="1" t="s">
        <v>23</v>
      </c>
      <c r="B9" s="4">
        <v>1.6173999999999999</v>
      </c>
      <c r="C9" s="4">
        <v>6.3888999999999996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Large Auto Group A Average</vt:lpstr>
      <vt:lpstr>Small Auto Group A Average </vt:lpstr>
      <vt:lpstr>Large Auto Group B Average</vt:lpstr>
      <vt:lpstr>Small Auto Group B Average</vt:lpstr>
      <vt:lpstr>a large vs. b large</vt:lpstr>
      <vt:lpstr>a small vs. b small</vt:lpstr>
      <vt:lpstr>Large Auto</vt:lpstr>
      <vt:lpstr>Small Auto</vt:lpstr>
      <vt:lpstr>Degradation Indices graph</vt:lpstr>
      <vt:lpstr>Pie Chart with large and small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Sierra Long</dc:creator>
  <cp:lastModifiedBy>Sierra Long</cp:lastModifiedBy>
  <dcterms:created xsi:type="dcterms:W3CDTF">2024-03-28T02:53:35Z</dcterms:created>
  <dcterms:modified xsi:type="dcterms:W3CDTF">2024-06-30T01:57:56Z</dcterms:modified>
</cp:coreProperties>
</file>